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<sst xmlns="http://schemas.openxmlformats.org/spreadsheetml/2006/main" count="166" uniqueCount="113">
  <si>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</si>
  <si>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</si>
  <si>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</si>
  <si>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</si>
  <si>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</si>
  <si>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</si>
  <si>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</si>
  <si>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</si>
  <si>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</si>
  <si>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</si>
  <si>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</si>
  <si>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</si>
  <si>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</si>
  <si>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</si>
  <si>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</si>
  <si>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</si>
  <si>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199</t>
    </r>
    <r>
      <rPr>
        <sz val="12"/>
        <color indexed="8"/>
        <rFont val="Times New Roman"/>
        <family val="1"/>
      </rPr>
      <t xml:space="preserve"> (на 31.12.2011 г.)</t>
    </r>
  </si>
  <si>
    <t>Перерасчет</t>
  </si>
  <si>
    <t>Долг на конец года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</si>
  <si>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</si>
  <si>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</si>
  <si>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</si>
  <si>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</si>
  <si>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</si>
  <si>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</si>
  <si>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</si>
  <si>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</si>
  <si>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-</t>
  </si>
  <si>
    <t>Система отопления</t>
  </si>
  <si>
    <t>Замена стояков ø 20</t>
  </si>
  <si>
    <t>кв. 45</t>
  </si>
  <si>
    <t>м/п</t>
  </si>
  <si>
    <t>кв. 22</t>
  </si>
  <si>
    <t>кв. 43</t>
  </si>
  <si>
    <t>кв. 66</t>
  </si>
  <si>
    <t>кв. 33,36</t>
  </si>
  <si>
    <t>Замена стояков ø 15</t>
  </si>
  <si>
    <t>кв. 75</t>
  </si>
  <si>
    <t>п/м</t>
  </si>
  <si>
    <t>Замена конвекторов</t>
  </si>
  <si>
    <t>кв. 45 L - 1,0м.</t>
  </si>
  <si>
    <t>шт.</t>
  </si>
  <si>
    <t>кв. 22 L - 0,6м.</t>
  </si>
  <si>
    <t>кв. 45 L - 0,6м.</t>
  </si>
  <si>
    <t>кв. 43 L - 0,6м.</t>
  </si>
  <si>
    <t>Электромонтажные работы</t>
  </si>
  <si>
    <t>Замена провода АППВ 2*2,5 в подвале</t>
  </si>
  <si>
    <t>Установка автомата в подвале</t>
  </si>
  <si>
    <t>Установка светильников уличного освещения</t>
  </si>
  <si>
    <t>кв. 76,79</t>
  </si>
  <si>
    <t>кв. 62,65</t>
  </si>
  <si>
    <t>кв. 58</t>
  </si>
  <si>
    <t>кв. 17</t>
  </si>
  <si>
    <t>кв. 36,63,76</t>
  </si>
  <si>
    <t>кв.10</t>
  </si>
  <si>
    <t>кв. 43 L - 1,0м.</t>
  </si>
  <si>
    <t>кв. 10 L - 1,0м.</t>
  </si>
  <si>
    <t>кв. 17 L - 1,0м.</t>
  </si>
  <si>
    <t>кв. 36 L - 1,0м.</t>
  </si>
  <si>
    <t>кв. 63 L - 1,0м.</t>
  </si>
  <si>
    <t>кв. 76 L - 1,0м.</t>
  </si>
  <si>
    <t>кв. 72 L - 0,7м.</t>
  </si>
  <si>
    <t>Замена вентилей в подвале</t>
  </si>
  <si>
    <t>ø 15</t>
  </si>
  <si>
    <t>ø25</t>
  </si>
  <si>
    <t>Система водоотведения</t>
  </si>
  <si>
    <t>Замена чугунных труб ø 100 на ПХВ</t>
  </si>
  <si>
    <t>кв. 62</t>
  </si>
  <si>
    <t>кв. 15</t>
  </si>
  <si>
    <t>кв. 56</t>
  </si>
  <si>
    <t>Окна подъездные</t>
  </si>
  <si>
    <t>Пластиковые окна открывные</t>
  </si>
  <si>
    <t>Пластиковые окна не открывные</t>
  </si>
  <si>
    <t>Установка пластиковых окон 4,5,6 подъезды</t>
  </si>
  <si>
    <t>Ремонт откосов 4,5,6 подъезды</t>
  </si>
  <si>
    <t>Межпанельные швы</t>
  </si>
  <si>
    <t>Ремонт межпанельных швов кв. 8, 18, 23, 73, 71, 75, 78, 80.</t>
  </si>
  <si>
    <t>Подвальные двери и продухи</t>
  </si>
  <si>
    <t>Утепление подвальных продухов</t>
  </si>
  <si>
    <t>Утепление подвальных дверей</t>
  </si>
  <si>
    <r>
      <t>м</t>
    </r>
    <r>
      <rPr>
        <sz val="11"/>
        <rFont val="Arial Cyr"/>
        <family val="0"/>
      </rPr>
      <t>²</t>
    </r>
  </si>
  <si>
    <t>Благоустройство</t>
  </si>
  <si>
    <t>Мусорные контейнеры</t>
  </si>
  <si>
    <t>Масляная окраска мусорных контейнеров</t>
  </si>
  <si>
    <t>Масляная окраска контейнерных площадок</t>
  </si>
  <si>
    <t>Устройство детской площадки</t>
  </si>
  <si>
    <t>Завоз черной земли</t>
  </si>
  <si>
    <r>
      <t>м</t>
    </r>
    <r>
      <rPr>
        <sz val="11"/>
        <rFont val="Arial Cyr"/>
        <family val="0"/>
      </rPr>
      <t>³</t>
    </r>
  </si>
  <si>
    <r>
      <t xml:space="preserve">Адрес: </t>
    </r>
    <r>
      <rPr>
        <u val="single"/>
        <sz val="12"/>
        <color indexed="8"/>
        <rFont val="Times New Roman"/>
        <family val="1"/>
      </rPr>
      <t>Комсомольский бульвар 12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4451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90</t>
    </r>
  </si>
  <si>
    <t>Текущий ремонт и благоустройство, руб.</t>
  </si>
  <si>
    <t>Среднегодовой тариф</t>
  </si>
  <si>
    <t xml:space="preserve">Обслуживание конструктивных элементов здания </t>
  </si>
  <si>
    <r>
      <t>Руб./м</t>
    </r>
    <r>
      <rPr>
        <sz val="11"/>
        <rFont val="Arial Cyr"/>
        <family val="0"/>
      </rPr>
      <t>²</t>
    </r>
  </si>
  <si>
    <t>Обслуживание внутридомовых инженерных сетей</t>
  </si>
  <si>
    <t>Аварийное обслуживание</t>
  </si>
  <si>
    <t>Технические осмотры</t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</si>
  <si>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</si>
  <si>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</si>
  <si>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</si>
  <si>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</si>
  <si>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</si>
  <si>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</si>
  <si>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</si>
  <si>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</si>
  <si>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</si>
  <si>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</si>
  <si>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</si>
  <si>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</si>
  <si>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</si>
  <si>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</si>
  <si>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Сумма, полученная за счет экономии тепловой энергии - 443163,8 рублей</t>
  </si>
  <si>
    <t>Директор</t>
  </si>
  <si>
    <t>Д.А. Абатуров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</si>
</sst>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2" fontId="5" fillId="0" borderId="7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2" fontId="5" fillId="0" borderId="4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130" zoomScaleNormal="130" workbookViewId="0" topLeftCell="A79">
      <selection activeCell="C89" sqref="C89:F89"/>
    </sheetView>
  </sheetViews>
  <sheetFormatPr defaultColWidth="9.00390625" defaultRowHeight="12.75"/>
  <cols>
    <col min="6" max="6" width="10.375" style="0" customWidth="1"/>
    <col min="7" max="7" width="10.875" style="0" customWidth="1"/>
    <col min="9" max="9" width="11.375" style="0" customWidth="1"/>
  </cols>
  <sheetData>
    <row r="1" spans="1:9" ht="20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3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5" t="s">
        <v>88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5" t="s">
        <v>16</v>
      </c>
      <c r="B5" s="24"/>
      <c r="C5" s="24"/>
      <c r="D5" s="24"/>
      <c r="E5" s="24"/>
      <c r="F5" s="24"/>
      <c r="G5" s="24"/>
      <c r="H5" s="24"/>
      <c r="I5" s="24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44.25" customHeight="1" thickBot="1" thickTop="1">
      <c r="A7" s="13"/>
      <c r="B7" s="13"/>
      <c r="C7" s="26" t="s">
        <v>1</v>
      </c>
      <c r="D7" s="26"/>
      <c r="E7" s="26" t="s">
        <v>89</v>
      </c>
      <c r="F7" s="26"/>
      <c r="G7" s="3" t="s">
        <v>2</v>
      </c>
      <c r="H7" s="26" t="s">
        <v>8</v>
      </c>
      <c r="I7" s="26"/>
    </row>
    <row r="8" spans="1:9" ht="30" customHeight="1" thickBot="1" thickTop="1">
      <c r="A8" s="13" t="s">
        <v>3</v>
      </c>
      <c r="B8" s="13"/>
      <c r="C8" s="27">
        <f>G8/100*77.38</f>
        <v>28157.962959999997</v>
      </c>
      <c r="D8" s="27"/>
      <c r="E8" s="27">
        <f>G8/100*22.62</f>
        <v>8231.23704</v>
      </c>
      <c r="F8" s="27"/>
      <c r="G8" s="4">
        <v>36389.2</v>
      </c>
      <c r="H8" s="27">
        <v>2318.2</v>
      </c>
      <c r="I8" s="27"/>
    </row>
    <row r="9" spans="1:9" ht="16.5" thickBot="1" thickTop="1">
      <c r="A9" s="13" t="s">
        <v>4</v>
      </c>
      <c r="B9" s="13"/>
      <c r="C9" s="27">
        <f>G9/100*77.38</f>
        <v>497158.35188599996</v>
      </c>
      <c r="D9" s="27"/>
      <c r="E9" s="27">
        <f>G9/100*22.62</f>
        <v>145331.118114</v>
      </c>
      <c r="F9" s="27"/>
      <c r="G9" s="4">
        <v>642489.47</v>
      </c>
      <c r="H9" s="27">
        <v>43459.26</v>
      </c>
      <c r="I9" s="27"/>
    </row>
    <row r="10" spans="1:9" ht="16.5" thickBot="1" thickTop="1">
      <c r="A10" s="13" t="s">
        <v>5</v>
      </c>
      <c r="B10" s="13"/>
      <c r="C10" s="27">
        <f>G10/100*77.38</f>
        <v>460101.766306</v>
      </c>
      <c r="D10" s="27"/>
      <c r="E10" s="27">
        <f>G10/100*22.62</f>
        <v>134498.60369400002</v>
      </c>
      <c r="F10" s="27"/>
      <c r="G10" s="4">
        <v>594600.37</v>
      </c>
      <c r="H10" s="27">
        <v>41033.43</v>
      </c>
      <c r="I10" s="27"/>
    </row>
    <row r="11" spans="1:9" ht="16.5" thickBot="1" thickTop="1">
      <c r="A11" s="16" t="s">
        <v>17</v>
      </c>
      <c r="B11" s="30"/>
      <c r="C11" s="27">
        <f>G11/100*77.38</f>
        <v>-1736.879218</v>
      </c>
      <c r="D11" s="27"/>
      <c r="E11" s="27">
        <f>G11/100*22.62</f>
        <v>-507.73078200000003</v>
      </c>
      <c r="F11" s="27"/>
      <c r="G11" s="4">
        <v>-2244.61</v>
      </c>
      <c r="H11" s="31">
        <v>-185.97</v>
      </c>
      <c r="I11" s="32"/>
    </row>
    <row r="12" spans="1:9" ht="16.5" thickBot="1" thickTop="1">
      <c r="A12" s="13" t="s">
        <v>6</v>
      </c>
      <c r="B12" s="13"/>
      <c r="C12" s="27">
        <f>I35</f>
        <v>604623.8400000001</v>
      </c>
      <c r="D12" s="27"/>
      <c r="E12" s="27">
        <f>I83+I89</f>
        <v>219091.86000000002</v>
      </c>
      <c r="F12" s="27"/>
      <c r="G12" s="4">
        <f>SUM(C12:F12)</f>
        <v>823715.7000000001</v>
      </c>
      <c r="H12" s="33" t="s">
        <v>27</v>
      </c>
      <c r="I12" s="34"/>
    </row>
    <row r="13" spans="1:9" ht="16.5" thickBot="1" thickTop="1">
      <c r="A13" s="16" t="s">
        <v>18</v>
      </c>
      <c r="B13" s="30"/>
      <c r="C13" s="27">
        <f>G13/100*77.38</f>
        <v>66951.42775799995</v>
      </c>
      <c r="D13" s="27"/>
      <c r="E13" s="27">
        <f>G13/100*22.62</f>
        <v>19571.482241999987</v>
      </c>
      <c r="F13" s="27"/>
      <c r="G13" s="4">
        <f>G8+G9-G10-G11</f>
        <v>86522.90999999993</v>
      </c>
      <c r="H13" s="31">
        <f>H8+H9-H10-H11</f>
        <v>4929.999999999999</v>
      </c>
      <c r="I13" s="32"/>
    </row>
    <row r="14" spans="1:9" ht="16.5" thickBot="1" thickTop="1">
      <c r="A14" s="13" t="s">
        <v>7</v>
      </c>
      <c r="B14" s="13"/>
      <c r="C14" s="27">
        <f>C10-C11-C12</f>
        <v>-142785.1944760001</v>
      </c>
      <c r="D14" s="27"/>
      <c r="E14" s="27">
        <f>E10-E11-E12</f>
        <v>-84085.525524</v>
      </c>
      <c r="F14" s="27"/>
      <c r="G14" s="4">
        <f>SUM(C14:F14)</f>
        <v>-226870.7200000001</v>
      </c>
      <c r="H14" s="27">
        <v>21340</v>
      </c>
      <c r="I14" s="27"/>
    </row>
    <row r="15" spans="1:9" ht="30" customHeight="1" thickBot="1" thickTop="1">
      <c r="A15" s="28" t="s">
        <v>90</v>
      </c>
      <c r="B15" s="28"/>
      <c r="C15" s="29">
        <f>C12/12/4451</f>
        <v>11.320000000000002</v>
      </c>
      <c r="D15" s="29"/>
      <c r="E15" s="29">
        <f>E12/12/4451</f>
        <v>4.101922039991014</v>
      </c>
      <c r="F15" s="29"/>
      <c r="G15" s="5">
        <f>C15+E15</f>
        <v>15.421922039991017</v>
      </c>
      <c r="H15" s="29">
        <v>1</v>
      </c>
      <c r="I15" s="29"/>
    </row>
    <row r="16" spans="1:9" ht="13.5" thickTop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12" t="s">
        <v>110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26" t="s">
        <v>9</v>
      </c>
      <c r="B18" s="26"/>
      <c r="C18" s="26" t="s">
        <v>13</v>
      </c>
      <c r="D18" s="26"/>
      <c r="E18" s="26"/>
      <c r="F18" s="26"/>
      <c r="G18" s="3" t="s">
        <v>10</v>
      </c>
      <c r="H18" s="3" t="s">
        <v>11</v>
      </c>
      <c r="I18" s="3" t="s">
        <v>12</v>
      </c>
    </row>
    <row r="19" spans="1:9" ht="17.25" customHeight="1" thickBot="1" thickTop="1">
      <c r="A19" s="19" t="s">
        <v>14</v>
      </c>
      <c r="B19" s="20"/>
      <c r="C19" s="20"/>
      <c r="D19" s="20"/>
      <c r="E19" s="20"/>
      <c r="F19" s="20"/>
      <c r="G19" s="20"/>
      <c r="H19" s="20"/>
      <c r="I19" s="30"/>
    </row>
    <row r="20" spans="1:9" ht="30.75" customHeight="1" thickBot="1" thickTop="1">
      <c r="A20" s="38" t="s">
        <v>19</v>
      </c>
      <c r="B20" s="39"/>
      <c r="C20" s="13" t="s">
        <v>91</v>
      </c>
      <c r="D20" s="13"/>
      <c r="E20" s="13"/>
      <c r="F20" s="13"/>
      <c r="G20" s="3" t="s">
        <v>92</v>
      </c>
      <c r="H20" s="3">
        <v>0.11</v>
      </c>
      <c r="I20" s="2">
        <f>4451*H20*12</f>
        <v>5875.32</v>
      </c>
    </row>
    <row r="21" spans="1:9" ht="27.75" customHeight="1" thickBot="1" thickTop="1">
      <c r="A21" s="40"/>
      <c r="B21" s="41"/>
      <c r="C21" s="16" t="s">
        <v>93</v>
      </c>
      <c r="D21" s="20"/>
      <c r="E21" s="20"/>
      <c r="F21" s="30"/>
      <c r="G21" s="3" t="s">
        <v>92</v>
      </c>
      <c r="H21" s="3">
        <v>0.78</v>
      </c>
      <c r="I21" s="2">
        <f>4451*H21*12</f>
        <v>41661.36</v>
      </c>
    </row>
    <row r="22" spans="1:9" ht="17.25" customHeight="1" thickBot="1" thickTop="1">
      <c r="A22" s="40"/>
      <c r="B22" s="41"/>
      <c r="C22" s="16" t="s">
        <v>94</v>
      </c>
      <c r="D22" s="20"/>
      <c r="E22" s="20"/>
      <c r="F22" s="30"/>
      <c r="G22" s="3" t="s">
        <v>92</v>
      </c>
      <c r="H22" s="3">
        <v>0.52</v>
      </c>
      <c r="I22" s="2">
        <f>4451*H22*12</f>
        <v>27774.239999999998</v>
      </c>
    </row>
    <row r="23" spans="1:9" ht="20.25" customHeight="1" thickBot="1" thickTop="1">
      <c r="A23" s="40"/>
      <c r="B23" s="41"/>
      <c r="C23" s="16" t="s">
        <v>95</v>
      </c>
      <c r="D23" s="20"/>
      <c r="E23" s="20"/>
      <c r="F23" s="30"/>
      <c r="G23" s="3" t="s">
        <v>92</v>
      </c>
      <c r="H23" s="3">
        <v>0.06</v>
      </c>
      <c r="I23" s="2">
        <f>4451*H23*12</f>
        <v>3204.7200000000003</v>
      </c>
    </row>
    <row r="24" spans="1:9" ht="196.5" customHeight="1" thickBot="1" thickTop="1">
      <c r="A24" s="42"/>
      <c r="B24" s="43"/>
      <c r="C24" s="35" t="s">
        <v>108</v>
      </c>
      <c r="D24" s="36"/>
      <c r="E24" s="36"/>
      <c r="F24" s="37"/>
      <c r="G24" s="2"/>
      <c r="H24" s="2"/>
      <c r="I24" s="2"/>
    </row>
    <row r="25" spans="1:9" ht="18" customHeight="1" thickBot="1" thickTop="1">
      <c r="A25" s="38" t="s">
        <v>20</v>
      </c>
      <c r="B25" s="39"/>
      <c r="C25" s="16" t="s">
        <v>96</v>
      </c>
      <c r="D25" s="20"/>
      <c r="E25" s="20"/>
      <c r="F25" s="20"/>
      <c r="G25" s="3" t="s">
        <v>92</v>
      </c>
      <c r="H25" s="3">
        <v>0.97</v>
      </c>
      <c r="I25" s="2">
        <f aca="true" t="shared" si="0" ref="I25:I34">4451*H25*12</f>
        <v>51809.64</v>
      </c>
    </row>
    <row r="26" spans="1:9" ht="38.25" customHeight="1" thickBot="1" thickTop="1">
      <c r="A26" s="40"/>
      <c r="B26" s="41"/>
      <c r="C26" s="16" t="s">
        <v>97</v>
      </c>
      <c r="D26" s="20"/>
      <c r="E26" s="20"/>
      <c r="F26" s="30"/>
      <c r="G26" s="3" t="s">
        <v>92</v>
      </c>
      <c r="H26" s="3">
        <v>1.2</v>
      </c>
      <c r="I26" s="2">
        <f t="shared" si="0"/>
        <v>64094.399999999994</v>
      </c>
    </row>
    <row r="27" spans="1:9" ht="33.75" customHeight="1" thickBot="1" thickTop="1">
      <c r="A27" s="42"/>
      <c r="B27" s="43"/>
      <c r="C27" s="51" t="s">
        <v>98</v>
      </c>
      <c r="D27" s="62"/>
      <c r="E27" s="62"/>
      <c r="F27" s="63"/>
      <c r="G27" s="11" t="s">
        <v>92</v>
      </c>
      <c r="H27" s="11">
        <v>0.2</v>
      </c>
      <c r="I27" s="2">
        <f t="shared" si="0"/>
        <v>10682.400000000001</v>
      </c>
    </row>
    <row r="28" spans="1:9" ht="181.5" customHeight="1" thickBot="1" thickTop="1">
      <c r="A28" s="44" t="s">
        <v>99</v>
      </c>
      <c r="B28" s="45"/>
      <c r="C28" s="35" t="s">
        <v>100</v>
      </c>
      <c r="D28" s="36"/>
      <c r="E28" s="36"/>
      <c r="F28" s="37"/>
      <c r="G28" s="3" t="s">
        <v>101</v>
      </c>
      <c r="H28" s="3">
        <v>1.8</v>
      </c>
      <c r="I28" s="2">
        <f t="shared" si="0"/>
        <v>96141.6</v>
      </c>
    </row>
    <row r="29" spans="1:9" ht="76.5" customHeight="1" thickBot="1" thickTop="1">
      <c r="A29" s="44" t="s">
        <v>21</v>
      </c>
      <c r="B29" s="45"/>
      <c r="C29" s="13" t="s">
        <v>109</v>
      </c>
      <c r="D29" s="13"/>
      <c r="E29" s="13"/>
      <c r="F29" s="13"/>
      <c r="G29" s="3" t="s">
        <v>101</v>
      </c>
      <c r="H29" s="3">
        <v>0.97</v>
      </c>
      <c r="I29" s="2">
        <f t="shared" si="0"/>
        <v>51809.64</v>
      </c>
    </row>
    <row r="30" spans="1:9" ht="33.75" customHeight="1" thickBot="1" thickTop="1">
      <c r="A30" s="46" t="s">
        <v>22</v>
      </c>
      <c r="B30" s="47"/>
      <c r="C30" s="16" t="s">
        <v>23</v>
      </c>
      <c r="D30" s="20"/>
      <c r="E30" s="20"/>
      <c r="F30" s="30"/>
      <c r="G30" s="3" t="s">
        <v>101</v>
      </c>
      <c r="H30" s="3">
        <v>0.08</v>
      </c>
      <c r="I30" s="2">
        <f t="shared" si="0"/>
        <v>4272.96</v>
      </c>
    </row>
    <row r="31" spans="1:9" ht="151.5" customHeight="1" thickBot="1" thickTop="1">
      <c r="A31" s="44" t="s">
        <v>24</v>
      </c>
      <c r="B31" s="45"/>
      <c r="C31" s="13" t="s">
        <v>102</v>
      </c>
      <c r="D31" s="13"/>
      <c r="E31" s="13"/>
      <c r="F31" s="13"/>
      <c r="G31" s="3" t="s">
        <v>101</v>
      </c>
      <c r="H31" s="3">
        <v>0.25</v>
      </c>
      <c r="I31" s="2">
        <f t="shared" si="0"/>
        <v>13353</v>
      </c>
    </row>
    <row r="32" spans="1:9" ht="122.25" customHeight="1" thickBot="1" thickTop="1">
      <c r="A32" s="60" t="s">
        <v>25</v>
      </c>
      <c r="B32" s="61"/>
      <c r="C32" s="13" t="s">
        <v>103</v>
      </c>
      <c r="D32" s="13"/>
      <c r="E32" s="13"/>
      <c r="F32" s="13"/>
      <c r="G32" s="3" t="s">
        <v>101</v>
      </c>
      <c r="H32" s="3">
        <v>2.06</v>
      </c>
      <c r="I32" s="2">
        <f t="shared" si="0"/>
        <v>110028.72</v>
      </c>
    </row>
    <row r="33" spans="1:9" ht="32.25" customHeight="1" thickBot="1" thickTop="1">
      <c r="A33" s="44" t="s">
        <v>104</v>
      </c>
      <c r="B33" s="45"/>
      <c r="C33" s="16" t="s">
        <v>105</v>
      </c>
      <c r="D33" s="20"/>
      <c r="E33" s="20"/>
      <c r="F33" s="30"/>
      <c r="G33" s="3" t="s">
        <v>101</v>
      </c>
      <c r="H33" s="3">
        <v>0.89</v>
      </c>
      <c r="I33" s="2">
        <f t="shared" si="0"/>
        <v>47536.68</v>
      </c>
    </row>
    <row r="34" spans="1:9" ht="150" customHeight="1" thickBot="1" thickTop="1">
      <c r="A34" s="64" t="s">
        <v>106</v>
      </c>
      <c r="B34" s="65"/>
      <c r="C34" s="51" t="s">
        <v>107</v>
      </c>
      <c r="D34" s="66"/>
      <c r="E34" s="66"/>
      <c r="F34" s="52"/>
      <c r="G34" s="3" t="s">
        <v>101</v>
      </c>
      <c r="H34" s="11">
        <v>1.43</v>
      </c>
      <c r="I34" s="2">
        <f t="shared" si="0"/>
        <v>76379.15999999999</v>
      </c>
    </row>
    <row r="35" spans="1:9" ht="20.25" customHeight="1" thickBot="1" thickTop="1">
      <c r="A35" s="16"/>
      <c r="B35" s="17"/>
      <c r="C35" s="17"/>
      <c r="D35" s="17"/>
      <c r="E35" s="17"/>
      <c r="F35" s="17"/>
      <c r="G35" s="17"/>
      <c r="H35" s="18"/>
      <c r="I35" s="10">
        <f>SUM(I20:I34)</f>
        <v>604623.8400000001</v>
      </c>
    </row>
    <row r="36" spans="1:9" ht="16.5" thickBot="1" thickTop="1">
      <c r="A36" s="19" t="s">
        <v>26</v>
      </c>
      <c r="B36" s="20"/>
      <c r="C36" s="17"/>
      <c r="D36" s="17"/>
      <c r="E36" s="17"/>
      <c r="F36" s="17"/>
      <c r="G36" s="17"/>
      <c r="H36" s="17"/>
      <c r="I36" s="18"/>
    </row>
    <row r="37" spans="1:9" ht="16.5" thickBot="1" thickTop="1">
      <c r="A37" s="54" t="s">
        <v>28</v>
      </c>
      <c r="B37" s="55"/>
      <c r="C37" s="13" t="s">
        <v>29</v>
      </c>
      <c r="D37" s="13"/>
      <c r="E37" s="13"/>
      <c r="F37" s="13"/>
      <c r="G37" s="3"/>
      <c r="H37" s="3"/>
      <c r="I37" s="3"/>
    </row>
    <row r="38" spans="1:9" ht="15.75" thickTop="1">
      <c r="A38" s="56"/>
      <c r="B38" s="57"/>
      <c r="C38" s="67" t="s">
        <v>30</v>
      </c>
      <c r="D38" s="67"/>
      <c r="E38" s="67"/>
      <c r="F38" s="67"/>
      <c r="G38" s="68" t="s">
        <v>31</v>
      </c>
      <c r="H38" s="69">
        <v>2</v>
      </c>
      <c r="I38" s="69">
        <v>566</v>
      </c>
    </row>
    <row r="39" spans="1:9" ht="15">
      <c r="A39" s="56"/>
      <c r="B39" s="57"/>
      <c r="C39" s="70" t="s">
        <v>32</v>
      </c>
      <c r="D39" s="70"/>
      <c r="E39" s="70"/>
      <c r="F39" s="70"/>
      <c r="G39" s="71" t="s">
        <v>31</v>
      </c>
      <c r="H39" s="72">
        <v>2</v>
      </c>
      <c r="I39" s="72">
        <v>566</v>
      </c>
    </row>
    <row r="40" spans="1:9" ht="15">
      <c r="A40" s="56"/>
      <c r="B40" s="57"/>
      <c r="C40" s="70" t="s">
        <v>33</v>
      </c>
      <c r="D40" s="70"/>
      <c r="E40" s="70"/>
      <c r="F40" s="70"/>
      <c r="G40" s="71" t="s">
        <v>31</v>
      </c>
      <c r="H40" s="72">
        <v>3.2</v>
      </c>
      <c r="I40" s="72">
        <v>906</v>
      </c>
    </row>
    <row r="41" spans="1:9" ht="15">
      <c r="A41" s="56"/>
      <c r="B41" s="57"/>
      <c r="C41" s="73" t="s">
        <v>37</v>
      </c>
      <c r="D41" s="74"/>
      <c r="E41" s="74"/>
      <c r="F41" s="75"/>
      <c r="G41" s="71" t="s">
        <v>31</v>
      </c>
      <c r="H41" s="72">
        <v>8.4</v>
      </c>
      <c r="I41" s="72">
        <v>1910.7</v>
      </c>
    </row>
    <row r="42" spans="1:9" ht="15">
      <c r="A42" s="56"/>
      <c r="B42" s="57"/>
      <c r="C42" s="70" t="s">
        <v>34</v>
      </c>
      <c r="D42" s="70"/>
      <c r="E42" s="70"/>
      <c r="F42" s="70"/>
      <c r="G42" s="71" t="s">
        <v>31</v>
      </c>
      <c r="H42" s="72">
        <v>5.3</v>
      </c>
      <c r="I42" s="72">
        <v>1514.7</v>
      </c>
    </row>
    <row r="43" spans="1:9" ht="15">
      <c r="A43" s="56"/>
      <c r="B43" s="57"/>
      <c r="C43" s="73" t="s">
        <v>50</v>
      </c>
      <c r="D43" s="74"/>
      <c r="E43" s="74"/>
      <c r="F43" s="75"/>
      <c r="G43" s="71" t="s">
        <v>31</v>
      </c>
      <c r="H43" s="72">
        <v>8.1</v>
      </c>
      <c r="I43" s="72">
        <v>2293.1</v>
      </c>
    </row>
    <row r="44" spans="1:9" ht="15">
      <c r="A44" s="56"/>
      <c r="B44" s="57"/>
      <c r="C44" s="73" t="s">
        <v>51</v>
      </c>
      <c r="D44" s="76"/>
      <c r="E44" s="76"/>
      <c r="F44" s="77"/>
      <c r="G44" s="71" t="s">
        <v>31</v>
      </c>
      <c r="H44" s="72">
        <v>2.6</v>
      </c>
      <c r="I44" s="72">
        <v>702</v>
      </c>
    </row>
    <row r="45" spans="1:9" ht="15">
      <c r="A45" s="56"/>
      <c r="B45" s="57"/>
      <c r="C45" s="73" t="s">
        <v>52</v>
      </c>
      <c r="D45" s="76"/>
      <c r="E45" s="76"/>
      <c r="F45" s="77"/>
      <c r="G45" s="71" t="s">
        <v>31</v>
      </c>
      <c r="H45" s="72">
        <v>2.7</v>
      </c>
      <c r="I45" s="72">
        <v>770.8</v>
      </c>
    </row>
    <row r="46" spans="1:9" ht="15">
      <c r="A46" s="56"/>
      <c r="B46" s="57"/>
      <c r="C46" s="73" t="s">
        <v>53</v>
      </c>
      <c r="D46" s="76"/>
      <c r="E46" s="76"/>
      <c r="F46" s="77"/>
      <c r="G46" s="71" t="s">
        <v>31</v>
      </c>
      <c r="H46" s="72">
        <v>6.5</v>
      </c>
      <c r="I46" s="72">
        <v>1852.5</v>
      </c>
    </row>
    <row r="47" spans="1:9" ht="15">
      <c r="A47" s="56"/>
      <c r="B47" s="57"/>
      <c r="C47" s="73" t="s">
        <v>54</v>
      </c>
      <c r="D47" s="76"/>
      <c r="E47" s="76"/>
      <c r="F47" s="77"/>
      <c r="G47" s="71" t="s">
        <v>31</v>
      </c>
      <c r="H47" s="72">
        <v>1.5</v>
      </c>
      <c r="I47" s="72">
        <v>427.5</v>
      </c>
    </row>
    <row r="48" spans="1:9" ht="15.75" thickBot="1">
      <c r="A48" s="56"/>
      <c r="B48" s="57"/>
      <c r="C48" s="78" t="s">
        <v>35</v>
      </c>
      <c r="D48" s="78"/>
      <c r="E48" s="78"/>
      <c r="F48" s="78"/>
      <c r="G48" s="79" t="s">
        <v>31</v>
      </c>
      <c r="H48" s="80">
        <v>2</v>
      </c>
      <c r="I48" s="80">
        <v>571.6</v>
      </c>
    </row>
    <row r="49" spans="1:9" ht="16.5" thickBot="1" thickTop="1">
      <c r="A49" s="56"/>
      <c r="B49" s="57"/>
      <c r="C49" s="13" t="s">
        <v>36</v>
      </c>
      <c r="D49" s="13"/>
      <c r="E49" s="13"/>
      <c r="F49" s="13"/>
      <c r="G49" s="3"/>
      <c r="H49" s="7"/>
      <c r="I49" s="7"/>
    </row>
    <row r="50" spans="1:9" ht="15.75" thickTop="1">
      <c r="A50" s="56"/>
      <c r="B50" s="57"/>
      <c r="C50" s="81" t="s">
        <v>49</v>
      </c>
      <c r="D50" s="82"/>
      <c r="E50" s="82"/>
      <c r="F50" s="83"/>
      <c r="G50" s="68" t="s">
        <v>31</v>
      </c>
      <c r="H50" s="69">
        <v>1.2</v>
      </c>
      <c r="I50" s="69">
        <v>305.7</v>
      </c>
    </row>
    <row r="51" spans="1:9" ht="15.75" thickBot="1">
      <c r="A51" s="56"/>
      <c r="B51" s="57"/>
      <c r="C51" s="78" t="s">
        <v>37</v>
      </c>
      <c r="D51" s="78"/>
      <c r="E51" s="78"/>
      <c r="F51" s="78"/>
      <c r="G51" s="79" t="s">
        <v>38</v>
      </c>
      <c r="H51" s="80">
        <v>1.5</v>
      </c>
      <c r="I51" s="80">
        <v>810</v>
      </c>
    </row>
    <row r="52" spans="1:9" ht="16.5" thickBot="1" thickTop="1">
      <c r="A52" s="56"/>
      <c r="B52" s="57"/>
      <c r="C52" s="13" t="s">
        <v>39</v>
      </c>
      <c r="D52" s="13"/>
      <c r="E52" s="13"/>
      <c r="F52" s="13"/>
      <c r="G52" s="3"/>
      <c r="H52" s="7"/>
      <c r="I52" s="7"/>
    </row>
    <row r="53" spans="1:9" ht="15.75" thickTop="1">
      <c r="A53" s="56"/>
      <c r="B53" s="57"/>
      <c r="C53" s="67" t="s">
        <v>40</v>
      </c>
      <c r="D53" s="67"/>
      <c r="E53" s="67"/>
      <c r="F53" s="67"/>
      <c r="G53" s="68" t="s">
        <v>41</v>
      </c>
      <c r="H53" s="69">
        <v>3</v>
      </c>
      <c r="I53" s="84">
        <v>8859.2</v>
      </c>
    </row>
    <row r="54" spans="1:9" ht="16.5" customHeight="1">
      <c r="A54" s="58"/>
      <c r="B54" s="48"/>
      <c r="C54" s="70" t="s">
        <v>43</v>
      </c>
      <c r="D54" s="70"/>
      <c r="E54" s="70"/>
      <c r="F54" s="70"/>
      <c r="G54" s="71" t="s">
        <v>41</v>
      </c>
      <c r="H54" s="72">
        <v>1</v>
      </c>
      <c r="I54" s="85"/>
    </row>
    <row r="55" spans="1:9" ht="15">
      <c r="A55" s="58"/>
      <c r="B55" s="48"/>
      <c r="C55" s="70" t="s">
        <v>42</v>
      </c>
      <c r="D55" s="70"/>
      <c r="E55" s="70"/>
      <c r="F55" s="70"/>
      <c r="G55" s="71" t="s">
        <v>41</v>
      </c>
      <c r="H55" s="72">
        <v>1</v>
      </c>
      <c r="I55" s="72">
        <v>1476.36</v>
      </c>
    </row>
    <row r="56" spans="1:9" ht="15">
      <c r="A56" s="58"/>
      <c r="B56" s="48"/>
      <c r="C56" s="70" t="s">
        <v>56</v>
      </c>
      <c r="D56" s="70"/>
      <c r="E56" s="70"/>
      <c r="F56" s="70"/>
      <c r="G56" s="71" t="s">
        <v>41</v>
      </c>
      <c r="H56" s="72">
        <v>1</v>
      </c>
      <c r="I56" s="72">
        <v>2581.7</v>
      </c>
    </row>
    <row r="57" spans="1:9" ht="15">
      <c r="A57" s="58"/>
      <c r="B57" s="48"/>
      <c r="C57" s="70" t="s">
        <v>57</v>
      </c>
      <c r="D57" s="70"/>
      <c r="E57" s="70"/>
      <c r="F57" s="70"/>
      <c r="G57" s="71" t="s">
        <v>41</v>
      </c>
      <c r="H57" s="72">
        <v>1</v>
      </c>
      <c r="I57" s="72">
        <v>2581.7</v>
      </c>
    </row>
    <row r="58" spans="1:9" ht="15">
      <c r="A58" s="58"/>
      <c r="B58" s="48"/>
      <c r="C58" s="70" t="s">
        <v>58</v>
      </c>
      <c r="D58" s="70"/>
      <c r="E58" s="70"/>
      <c r="F58" s="70"/>
      <c r="G58" s="71" t="s">
        <v>41</v>
      </c>
      <c r="H58" s="72">
        <v>1</v>
      </c>
      <c r="I58" s="72">
        <v>2581.7</v>
      </c>
    </row>
    <row r="59" spans="1:9" ht="15">
      <c r="A59" s="58"/>
      <c r="B59" s="48"/>
      <c r="C59" s="70" t="s">
        <v>59</v>
      </c>
      <c r="D59" s="70"/>
      <c r="E59" s="70"/>
      <c r="F59" s="70"/>
      <c r="G59" s="71" t="s">
        <v>41</v>
      </c>
      <c r="H59" s="72">
        <v>2</v>
      </c>
      <c r="I59" s="72">
        <v>5161.2</v>
      </c>
    </row>
    <row r="60" spans="1:9" ht="15">
      <c r="A60" s="58"/>
      <c r="B60" s="48"/>
      <c r="C60" s="70" t="s">
        <v>60</v>
      </c>
      <c r="D60" s="70"/>
      <c r="E60" s="70"/>
      <c r="F60" s="70"/>
      <c r="G60" s="71" t="s">
        <v>41</v>
      </c>
      <c r="H60" s="72">
        <v>4</v>
      </c>
      <c r="I60" s="72">
        <v>10322.4</v>
      </c>
    </row>
    <row r="61" spans="1:9" ht="15">
      <c r="A61" s="58"/>
      <c r="B61" s="48"/>
      <c r="C61" s="70" t="s">
        <v>61</v>
      </c>
      <c r="D61" s="70"/>
      <c r="E61" s="70"/>
      <c r="F61" s="70"/>
      <c r="G61" s="71" t="s">
        <v>41</v>
      </c>
      <c r="H61" s="72">
        <v>1</v>
      </c>
      <c r="I61" s="72">
        <v>1806</v>
      </c>
    </row>
    <row r="62" spans="1:9" ht="15">
      <c r="A62" s="58"/>
      <c r="B62" s="48"/>
      <c r="C62" s="70" t="s">
        <v>55</v>
      </c>
      <c r="D62" s="70"/>
      <c r="E62" s="70"/>
      <c r="F62" s="70"/>
      <c r="G62" s="71" t="s">
        <v>41</v>
      </c>
      <c r="H62" s="72">
        <v>1</v>
      </c>
      <c r="I62" s="72">
        <v>2581.7</v>
      </c>
    </row>
    <row r="63" spans="1:9" ht="15.75" thickBot="1">
      <c r="A63" s="58"/>
      <c r="B63" s="48"/>
      <c r="C63" s="78" t="s">
        <v>44</v>
      </c>
      <c r="D63" s="78"/>
      <c r="E63" s="78"/>
      <c r="F63" s="78"/>
      <c r="G63" s="79" t="s">
        <v>41</v>
      </c>
      <c r="H63" s="80">
        <v>3</v>
      </c>
      <c r="I63" s="80">
        <v>4429.1</v>
      </c>
    </row>
    <row r="64" spans="1:9" ht="16.5" thickBot="1" thickTop="1">
      <c r="A64" s="58"/>
      <c r="B64" s="48"/>
      <c r="C64" s="16" t="s">
        <v>62</v>
      </c>
      <c r="D64" s="17"/>
      <c r="E64" s="17"/>
      <c r="F64" s="18"/>
      <c r="G64" s="3"/>
      <c r="H64" s="7"/>
      <c r="I64" s="7"/>
    </row>
    <row r="65" spans="1:9" ht="15.75" thickTop="1">
      <c r="A65" s="58"/>
      <c r="B65" s="48"/>
      <c r="C65" s="81" t="s">
        <v>63</v>
      </c>
      <c r="D65" s="86"/>
      <c r="E65" s="86"/>
      <c r="F65" s="87"/>
      <c r="G65" s="68" t="s">
        <v>41</v>
      </c>
      <c r="H65" s="69">
        <v>1</v>
      </c>
      <c r="I65" s="69">
        <v>313.5</v>
      </c>
    </row>
    <row r="66" spans="1:9" ht="15.75" thickBot="1">
      <c r="A66" s="59"/>
      <c r="B66" s="15"/>
      <c r="C66" s="88" t="s">
        <v>64</v>
      </c>
      <c r="D66" s="89"/>
      <c r="E66" s="89"/>
      <c r="F66" s="90"/>
      <c r="G66" s="79" t="s">
        <v>41</v>
      </c>
      <c r="H66" s="80">
        <v>1</v>
      </c>
      <c r="I66" s="80">
        <v>313.5</v>
      </c>
    </row>
    <row r="67" spans="1:9" ht="16.5" thickBot="1" thickTop="1">
      <c r="A67" s="51" t="s">
        <v>45</v>
      </c>
      <c r="B67" s="52"/>
      <c r="C67" s="13" t="s">
        <v>46</v>
      </c>
      <c r="D67" s="13"/>
      <c r="E67" s="13"/>
      <c r="F67" s="13"/>
      <c r="G67" s="3" t="s">
        <v>31</v>
      </c>
      <c r="H67" s="7">
        <v>7</v>
      </c>
      <c r="I67" s="7">
        <v>313.5</v>
      </c>
    </row>
    <row r="68" spans="1:9" ht="16.5" thickBot="1" thickTop="1">
      <c r="A68" s="21"/>
      <c r="B68" s="22"/>
      <c r="C68" s="13" t="s">
        <v>47</v>
      </c>
      <c r="D68" s="13"/>
      <c r="E68" s="13"/>
      <c r="F68" s="13"/>
      <c r="G68" s="3" t="s">
        <v>41</v>
      </c>
      <c r="H68" s="7">
        <v>1</v>
      </c>
      <c r="I68" s="7">
        <v>83.5</v>
      </c>
    </row>
    <row r="69" spans="1:9" ht="29.25" customHeight="1" thickBot="1" thickTop="1">
      <c r="A69" s="14"/>
      <c r="B69" s="53"/>
      <c r="C69" s="13" t="s">
        <v>48</v>
      </c>
      <c r="D69" s="13"/>
      <c r="E69" s="13"/>
      <c r="F69" s="13"/>
      <c r="G69" s="3" t="s">
        <v>41</v>
      </c>
      <c r="H69" s="7">
        <v>3</v>
      </c>
      <c r="I69" s="7">
        <v>7140</v>
      </c>
    </row>
    <row r="70" spans="1:9" ht="16.5" thickBot="1" thickTop="1">
      <c r="A70" s="51" t="s">
        <v>65</v>
      </c>
      <c r="B70" s="52"/>
      <c r="C70" s="13" t="s">
        <v>66</v>
      </c>
      <c r="D70" s="13"/>
      <c r="E70" s="13"/>
      <c r="F70" s="13"/>
      <c r="G70" s="3"/>
      <c r="H70" s="7"/>
      <c r="I70" s="7"/>
    </row>
    <row r="71" spans="1:9" ht="15.75" thickTop="1">
      <c r="A71" s="21"/>
      <c r="B71" s="22"/>
      <c r="C71" s="67" t="s">
        <v>67</v>
      </c>
      <c r="D71" s="67"/>
      <c r="E71" s="67"/>
      <c r="F71" s="67"/>
      <c r="G71" s="68" t="s">
        <v>31</v>
      </c>
      <c r="H71" s="69">
        <v>3</v>
      </c>
      <c r="I71" s="69">
        <v>2681.5</v>
      </c>
    </row>
    <row r="72" spans="1:9" ht="15">
      <c r="A72" s="21"/>
      <c r="B72" s="22"/>
      <c r="C72" s="70" t="s">
        <v>37</v>
      </c>
      <c r="D72" s="70"/>
      <c r="E72" s="70"/>
      <c r="F72" s="70"/>
      <c r="G72" s="71" t="s">
        <v>31</v>
      </c>
      <c r="H72" s="72">
        <v>3</v>
      </c>
      <c r="I72" s="72">
        <v>2681.5</v>
      </c>
    </row>
    <row r="73" spans="1:9" ht="15">
      <c r="A73" s="21"/>
      <c r="B73" s="22"/>
      <c r="C73" s="70" t="s">
        <v>68</v>
      </c>
      <c r="D73" s="70"/>
      <c r="E73" s="70"/>
      <c r="F73" s="70"/>
      <c r="G73" s="71" t="s">
        <v>31</v>
      </c>
      <c r="H73" s="72">
        <v>2.5</v>
      </c>
      <c r="I73" s="72">
        <v>2099.5</v>
      </c>
    </row>
    <row r="74" spans="1:9" ht="15">
      <c r="A74" s="21"/>
      <c r="B74" s="22"/>
      <c r="C74" s="70" t="s">
        <v>69</v>
      </c>
      <c r="D74" s="70"/>
      <c r="E74" s="70"/>
      <c r="F74" s="70"/>
      <c r="G74" s="71" t="s">
        <v>31</v>
      </c>
      <c r="H74" s="72">
        <v>2</v>
      </c>
      <c r="I74" s="72">
        <v>1787.6</v>
      </c>
    </row>
    <row r="75" spans="1:9" ht="15.75" thickBot="1">
      <c r="A75" s="14"/>
      <c r="B75" s="53"/>
      <c r="C75" s="78" t="s">
        <v>34</v>
      </c>
      <c r="D75" s="78"/>
      <c r="E75" s="78"/>
      <c r="F75" s="78"/>
      <c r="G75" s="79" t="s">
        <v>31</v>
      </c>
      <c r="H75" s="80">
        <v>3.5</v>
      </c>
      <c r="I75" s="80">
        <v>2878.7</v>
      </c>
    </row>
    <row r="76" spans="1:9" ht="30" customHeight="1" thickBot="1" thickTop="1">
      <c r="A76" s="51" t="s">
        <v>70</v>
      </c>
      <c r="B76" s="52"/>
      <c r="C76" s="13" t="s">
        <v>73</v>
      </c>
      <c r="D76" s="13"/>
      <c r="E76" s="13"/>
      <c r="F76" s="13"/>
      <c r="G76" s="3"/>
      <c r="H76" s="7"/>
      <c r="I76" s="7"/>
    </row>
    <row r="77" spans="1:9" ht="15.75" thickTop="1">
      <c r="A77" s="21"/>
      <c r="B77" s="22"/>
      <c r="C77" s="67" t="s">
        <v>71</v>
      </c>
      <c r="D77" s="67"/>
      <c r="E77" s="67"/>
      <c r="F77" s="67"/>
      <c r="G77" s="68" t="s">
        <v>41</v>
      </c>
      <c r="H77" s="69">
        <v>6</v>
      </c>
      <c r="I77" s="69">
        <v>30000</v>
      </c>
    </row>
    <row r="78" spans="1:9" ht="16.5" customHeight="1">
      <c r="A78" s="21"/>
      <c r="B78" s="22"/>
      <c r="C78" s="70" t="s">
        <v>72</v>
      </c>
      <c r="D78" s="70"/>
      <c r="E78" s="70"/>
      <c r="F78" s="70"/>
      <c r="G78" s="71" t="s">
        <v>41</v>
      </c>
      <c r="H78" s="72">
        <v>6</v>
      </c>
      <c r="I78" s="72">
        <v>21000</v>
      </c>
    </row>
    <row r="79" spans="1:9" ht="15.75" thickBot="1">
      <c r="A79" s="14"/>
      <c r="B79" s="53"/>
      <c r="C79" s="78" t="s">
        <v>74</v>
      </c>
      <c r="D79" s="78"/>
      <c r="E79" s="78"/>
      <c r="F79" s="78"/>
      <c r="G79" s="79" t="s">
        <v>41</v>
      </c>
      <c r="H79" s="80">
        <v>12</v>
      </c>
      <c r="I79" s="80">
        <v>9205.2</v>
      </c>
    </row>
    <row r="80" spans="1:9" ht="29.25" customHeight="1" thickBot="1" thickTop="1">
      <c r="A80" s="13" t="s">
        <v>75</v>
      </c>
      <c r="B80" s="13"/>
      <c r="C80" s="13" t="s">
        <v>76</v>
      </c>
      <c r="D80" s="13"/>
      <c r="E80" s="13"/>
      <c r="F80" s="13"/>
      <c r="G80" s="3" t="s">
        <v>31</v>
      </c>
      <c r="H80" s="7">
        <v>46</v>
      </c>
      <c r="I80" s="7">
        <v>16836</v>
      </c>
    </row>
    <row r="81" spans="1:9" ht="16.5" thickBot="1" thickTop="1">
      <c r="A81" s="51" t="s">
        <v>77</v>
      </c>
      <c r="B81" s="52"/>
      <c r="C81" s="13" t="s">
        <v>78</v>
      </c>
      <c r="D81" s="13"/>
      <c r="E81" s="13"/>
      <c r="F81" s="13"/>
      <c r="G81" s="3" t="s">
        <v>80</v>
      </c>
      <c r="H81" s="7">
        <v>9.072</v>
      </c>
      <c r="I81" s="49">
        <v>6267.2</v>
      </c>
    </row>
    <row r="82" spans="1:9" ht="16.5" thickBot="1" thickTop="1">
      <c r="A82" s="14"/>
      <c r="B82" s="53"/>
      <c r="C82" s="13" t="s">
        <v>79</v>
      </c>
      <c r="D82" s="13"/>
      <c r="E82" s="13"/>
      <c r="F82" s="13"/>
      <c r="G82" s="3" t="s">
        <v>80</v>
      </c>
      <c r="H82" s="7">
        <v>10.8</v>
      </c>
      <c r="I82" s="50"/>
    </row>
    <row r="83" spans="1:9" ht="16.5" thickBot="1" thickTop="1">
      <c r="A83" s="16"/>
      <c r="B83" s="20"/>
      <c r="C83" s="20"/>
      <c r="D83" s="20"/>
      <c r="E83" s="20"/>
      <c r="F83" s="20"/>
      <c r="G83" s="6"/>
      <c r="H83" s="8"/>
      <c r="I83" s="9">
        <f>SUM(I38:I82)</f>
        <v>159178.86000000002</v>
      </c>
    </row>
    <row r="84" spans="1:9" ht="16.5" thickBot="1" thickTop="1">
      <c r="A84" s="19" t="s">
        <v>81</v>
      </c>
      <c r="B84" s="20"/>
      <c r="C84" s="20"/>
      <c r="D84" s="20"/>
      <c r="E84" s="20"/>
      <c r="F84" s="20"/>
      <c r="G84" s="6"/>
      <c r="H84" s="8"/>
      <c r="I84" s="7"/>
    </row>
    <row r="85" spans="1:9" ht="16.5" thickBot="1" thickTop="1">
      <c r="A85" s="51" t="s">
        <v>82</v>
      </c>
      <c r="B85" s="52"/>
      <c r="C85" s="13" t="s">
        <v>83</v>
      </c>
      <c r="D85" s="13"/>
      <c r="E85" s="13"/>
      <c r="F85" s="13"/>
      <c r="G85" s="3" t="s">
        <v>80</v>
      </c>
      <c r="H85" s="7">
        <v>5.16</v>
      </c>
      <c r="I85" s="7">
        <v>536.5</v>
      </c>
    </row>
    <row r="86" spans="1:9" ht="29.25" customHeight="1" thickBot="1" thickTop="1">
      <c r="A86" s="14"/>
      <c r="B86" s="53"/>
      <c r="C86" s="13" t="s">
        <v>84</v>
      </c>
      <c r="D86" s="13"/>
      <c r="E86" s="13"/>
      <c r="F86" s="13"/>
      <c r="G86" s="3" t="s">
        <v>80</v>
      </c>
      <c r="H86" s="7">
        <v>1.9</v>
      </c>
      <c r="I86" s="7">
        <v>197.5</v>
      </c>
    </row>
    <row r="87" spans="1:9" ht="16.5" thickBot="1" thickTop="1">
      <c r="A87" s="13"/>
      <c r="B87" s="13"/>
      <c r="C87" s="13" t="s">
        <v>85</v>
      </c>
      <c r="D87" s="13"/>
      <c r="E87" s="13"/>
      <c r="F87" s="13"/>
      <c r="G87" s="3"/>
      <c r="H87" s="7"/>
      <c r="I87" s="7">
        <v>38179</v>
      </c>
    </row>
    <row r="88" spans="1:9" ht="16.5" thickBot="1" thickTop="1">
      <c r="A88" s="13"/>
      <c r="B88" s="13"/>
      <c r="C88" s="13" t="s">
        <v>86</v>
      </c>
      <c r="D88" s="13"/>
      <c r="E88" s="13"/>
      <c r="F88" s="13"/>
      <c r="G88" s="3" t="s">
        <v>87</v>
      </c>
      <c r="H88" s="7">
        <v>16</v>
      </c>
      <c r="I88" s="7">
        <v>21000</v>
      </c>
    </row>
    <row r="89" spans="1:9" ht="16.5" thickBot="1" thickTop="1">
      <c r="A89" s="16"/>
      <c r="B89" s="20"/>
      <c r="C89" s="20"/>
      <c r="D89" s="20"/>
      <c r="E89" s="20"/>
      <c r="F89" s="20"/>
      <c r="G89" s="6"/>
      <c r="H89" s="8"/>
      <c r="I89" s="9">
        <f>SUM(I85:I88)</f>
        <v>59913</v>
      </c>
    </row>
    <row r="90" spans="1:9" ht="16.5" thickBot="1" thickTop="1">
      <c r="A90" s="16"/>
      <c r="B90" s="20"/>
      <c r="C90" s="20"/>
      <c r="D90" s="20"/>
      <c r="E90" s="20"/>
      <c r="F90" s="20"/>
      <c r="G90" s="6"/>
      <c r="H90" s="8"/>
      <c r="I90" s="9">
        <f>I35+I83+I89</f>
        <v>823715.7000000001</v>
      </c>
    </row>
    <row r="91" spans="1:9" ht="13.5" thickTop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2" t="s">
        <v>111</v>
      </c>
      <c r="B93" s="12"/>
      <c r="C93" s="12"/>
      <c r="D93" s="12"/>
      <c r="E93" s="12"/>
      <c r="F93" s="12"/>
      <c r="G93" s="12" t="s">
        <v>112</v>
      </c>
      <c r="H93" s="12"/>
      <c r="I93" s="12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</sheetData>
  <mergeCells count="138">
    <mergeCell ref="A34:B34"/>
    <mergeCell ref="A35:H35"/>
    <mergeCell ref="C33:F33"/>
    <mergeCell ref="C34:F34"/>
    <mergeCell ref="A25:B27"/>
    <mergeCell ref="C25:F25"/>
    <mergeCell ref="C26:F26"/>
    <mergeCell ref="A33:B33"/>
    <mergeCell ref="A32:B32"/>
    <mergeCell ref="C27:F27"/>
    <mergeCell ref="C28:F28"/>
    <mergeCell ref="C29:F29"/>
    <mergeCell ref="C30:F30"/>
    <mergeCell ref="C31:F31"/>
    <mergeCell ref="A90:B90"/>
    <mergeCell ref="C90:F90"/>
    <mergeCell ref="I81:I82"/>
    <mergeCell ref="A81:B82"/>
    <mergeCell ref="A85:B86"/>
    <mergeCell ref="A89:B89"/>
    <mergeCell ref="C89:F89"/>
    <mergeCell ref="A87:B87"/>
    <mergeCell ref="C87:F87"/>
    <mergeCell ref="A88:B88"/>
    <mergeCell ref="A83:B83"/>
    <mergeCell ref="C83:F83"/>
    <mergeCell ref="A84:B84"/>
    <mergeCell ref="C84:F84"/>
    <mergeCell ref="C88:F88"/>
    <mergeCell ref="C85:F85"/>
    <mergeCell ref="C86:F86"/>
    <mergeCell ref="C81:F81"/>
    <mergeCell ref="C82:F82"/>
    <mergeCell ref="A80:B80"/>
    <mergeCell ref="C80:F80"/>
    <mergeCell ref="A70:B75"/>
    <mergeCell ref="A76:B79"/>
    <mergeCell ref="C73:F73"/>
    <mergeCell ref="C79:F79"/>
    <mergeCell ref="C77:F77"/>
    <mergeCell ref="I53:I54"/>
    <mergeCell ref="A67:B69"/>
    <mergeCell ref="C62:F62"/>
    <mergeCell ref="C72:F72"/>
    <mergeCell ref="C70:F70"/>
    <mergeCell ref="C71:F71"/>
    <mergeCell ref="C68:F68"/>
    <mergeCell ref="C63:F63"/>
    <mergeCell ref="A37:B66"/>
    <mergeCell ref="C65:F65"/>
    <mergeCell ref="C50:F50"/>
    <mergeCell ref="C43:F43"/>
    <mergeCell ref="C44:F44"/>
    <mergeCell ref="C45:F45"/>
    <mergeCell ref="C46:F46"/>
    <mergeCell ref="C47:F47"/>
    <mergeCell ref="C54:F54"/>
    <mergeCell ref="C55:F55"/>
    <mergeCell ref="C61:F61"/>
    <mergeCell ref="C56:F56"/>
    <mergeCell ref="C57:F57"/>
    <mergeCell ref="C58:F58"/>
    <mergeCell ref="C59:F59"/>
    <mergeCell ref="C60:F60"/>
    <mergeCell ref="A13:B13"/>
    <mergeCell ref="C13:D13"/>
    <mergeCell ref="E13:F13"/>
    <mergeCell ref="H13:I13"/>
    <mergeCell ref="C32:F32"/>
    <mergeCell ref="A28:B28"/>
    <mergeCell ref="A29:B29"/>
    <mergeCell ref="A30:B30"/>
    <mergeCell ref="A31:B31"/>
    <mergeCell ref="A19:I19"/>
    <mergeCell ref="C24:F24"/>
    <mergeCell ref="A20:B24"/>
    <mergeCell ref="C20:F20"/>
    <mergeCell ref="C21:F21"/>
    <mergeCell ref="C22:F22"/>
    <mergeCell ref="C23:F23"/>
    <mergeCell ref="H14:I14"/>
    <mergeCell ref="H15:I15"/>
    <mergeCell ref="E8:F8"/>
    <mergeCell ref="E9:F9"/>
    <mergeCell ref="E11:F11"/>
    <mergeCell ref="H11:I11"/>
    <mergeCell ref="H8:I8"/>
    <mergeCell ref="H9:I9"/>
    <mergeCell ref="H10:I10"/>
    <mergeCell ref="H12:I12"/>
    <mergeCell ref="E10:F10"/>
    <mergeCell ref="E12:F12"/>
    <mergeCell ref="A14:B14"/>
    <mergeCell ref="A15:B15"/>
    <mergeCell ref="C14:D14"/>
    <mergeCell ref="C15:D15"/>
    <mergeCell ref="E14:F14"/>
    <mergeCell ref="E15:F15"/>
    <mergeCell ref="A11:B11"/>
    <mergeCell ref="C11:D11"/>
    <mergeCell ref="C8:D8"/>
    <mergeCell ref="C9:D9"/>
    <mergeCell ref="C10:D10"/>
    <mergeCell ref="C12:D12"/>
    <mergeCell ref="A8:B8"/>
    <mergeCell ref="A9:B9"/>
    <mergeCell ref="A10:B10"/>
    <mergeCell ref="A12:B12"/>
    <mergeCell ref="A1:I1"/>
    <mergeCell ref="A2:I2"/>
    <mergeCell ref="A3:I3"/>
    <mergeCell ref="A18:B18"/>
    <mergeCell ref="C18:F18"/>
    <mergeCell ref="A5:I5"/>
    <mergeCell ref="C7:D7"/>
    <mergeCell ref="E7:F7"/>
    <mergeCell ref="H7:I7"/>
    <mergeCell ref="A7:B7"/>
    <mergeCell ref="A36:I36"/>
    <mergeCell ref="C37:F37"/>
    <mergeCell ref="C38:F38"/>
    <mergeCell ref="C76:F76"/>
    <mergeCell ref="C39:F39"/>
    <mergeCell ref="C40:F40"/>
    <mergeCell ref="C74:F74"/>
    <mergeCell ref="C41:F41"/>
    <mergeCell ref="C53:F53"/>
    <mergeCell ref="C75:F75"/>
    <mergeCell ref="C42:F42"/>
    <mergeCell ref="C48:F48"/>
    <mergeCell ref="C78:F78"/>
    <mergeCell ref="C52:F52"/>
    <mergeCell ref="C49:F49"/>
    <mergeCell ref="C51:F51"/>
    <mergeCell ref="C67:F67"/>
    <mergeCell ref="C69:F69"/>
    <mergeCell ref="C66:F66"/>
    <mergeCell ref="C64:F6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2012-03-23T12:50:15Z</cp:lastPrinted>
  <dcterms:created xsi:type="dcterms:W3CDTF">2012-02-15T05:12:01Z</dcterms:created>
  <dcterms:modified xsi:type="dcterms:W3CDTF">2012-03-23T12:50:17Z</dcterms:modified>
  <cp:category/>
  <cp:version/>
  <cp:contentType/>
  <cp:contentStatus/>
</cp:coreProperties>
</file>