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7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<sst xmlns="http://schemas.openxmlformats.org/spreadsheetml/2006/main" count="77" uniqueCount="63">
  <si>
    <t>ОТЧЕТ</t>
  </si>
  <si>
    <t>Содержание, руб.</t>
  </si>
  <si>
    <t>Всего, руб.</t>
  </si>
  <si>
    <t>Долг на начало года</t>
  </si>
  <si>
    <t>Начислено</t>
  </si>
  <si>
    <t>Оплачено</t>
  </si>
  <si>
    <t>Затрачено</t>
  </si>
  <si>
    <t>Остаток</t>
  </si>
  <si>
    <t>Кап. ремонт</t>
  </si>
  <si>
    <t>Тариф</t>
  </si>
  <si>
    <t>Статья расходов</t>
  </si>
  <si>
    <t>Ед. измер.</t>
  </si>
  <si>
    <t>Объем</t>
  </si>
  <si>
    <t>Сумма затрат</t>
  </si>
  <si>
    <t>Наименование работ по содержанию общего имущества</t>
  </si>
  <si>
    <t xml:space="preserve">Содержание </t>
  </si>
  <si>
    <t>по затратам на содержание и ремонт общего имущества жилого дома в 2011году.</t>
  </si>
  <si>
    <r>
      <t xml:space="preserve">Количество прописанных </t>
    </r>
    <r>
      <rPr>
        <u val="single"/>
        <sz val="12"/>
        <color indexed="8"/>
        <rFont val="Times New Roman"/>
        <family val="1"/>
      </rPr>
      <t>106</t>
    </r>
    <r>
      <rPr>
        <sz val="12"/>
        <color indexed="8"/>
        <rFont val="Times New Roman"/>
        <family val="1"/>
      </rPr>
      <t xml:space="preserve"> (на 31.12.2011 г.)</t>
    </r>
  </si>
  <si>
    <t>Перерасчет</t>
  </si>
  <si>
    <t>Долг на конец года</t>
  </si>
  <si>
    <t>Техническое обслуживание жилфонда</t>
  </si>
  <si>
    <t>Обеспечение санитарного состояния жилых зданий и придомовой территории</t>
  </si>
  <si>
    <t xml:space="preserve">Услуги вычислительного центра </t>
  </si>
  <si>
    <t>Дезинфекционные работы</t>
  </si>
  <si>
    <t>Дератизация и дезинсекция подвальных помещений</t>
  </si>
  <si>
    <t>Энергосбер. и энергоэф.</t>
  </si>
  <si>
    <t>Управление домом</t>
  </si>
  <si>
    <t xml:space="preserve">Текущий ремонт </t>
  </si>
  <si>
    <t>Система отопления</t>
  </si>
  <si>
    <t>Установка регулировочных клапанов на узлы управления</t>
  </si>
  <si>
    <t>шт.</t>
  </si>
  <si>
    <t>Подъезды, козырьки, крыльца</t>
  </si>
  <si>
    <r>
      <t>м</t>
    </r>
    <r>
      <rPr>
        <sz val="11"/>
        <rFont val="Arial Cyr"/>
        <family val="0"/>
      </rPr>
      <t>²</t>
    </r>
  </si>
  <si>
    <t>Укладка плитки на лестничных площадках в подъезде № 1</t>
  </si>
  <si>
    <t>Укладка плитки на лестничных площадках в подъезде № 2</t>
  </si>
  <si>
    <t>Ремонт крылец и козырьков входа</t>
  </si>
  <si>
    <t>Благоустройство</t>
  </si>
  <si>
    <r>
      <t>м</t>
    </r>
    <r>
      <rPr>
        <sz val="11"/>
        <rFont val="Arial Cyr"/>
        <family val="0"/>
      </rPr>
      <t>³</t>
    </r>
  </si>
  <si>
    <t>Текущий ремонт, руб.</t>
  </si>
  <si>
    <t>Завоз черной земли</t>
  </si>
  <si>
    <t xml:space="preserve">Обслуживание конструктивных элементов здания </t>
  </si>
  <si>
    <r>
      <t>Руб./м</t>
    </r>
    <r>
      <rPr>
        <sz val="11"/>
        <rFont val="Arial Cyr"/>
        <family val="0"/>
      </rPr>
      <t>²</t>
    </r>
  </si>
  <si>
    <t>Обслуживание внутридомовых инженерных сетей</t>
  </si>
  <si>
    <t>Аварийное обслуживание</t>
  </si>
  <si>
    <t>Технические осмотры</t>
  </si>
  <si>
    <r>
      <t xml:space="preserve">Адрес: </t>
    </r>
    <r>
      <rPr>
        <u val="single"/>
        <sz val="12"/>
        <color indexed="8"/>
        <rFont val="Times New Roman"/>
        <family val="1"/>
      </rPr>
      <t>Проспект Шахтеров 21</t>
    </r>
    <r>
      <rPr>
        <sz val="12"/>
        <color indexed="8"/>
        <rFont val="Times New Roman"/>
        <family val="1"/>
      </rPr>
      <t xml:space="preserve">;  Площадь дома (м2) </t>
    </r>
    <r>
      <rPr>
        <u val="single"/>
        <sz val="12"/>
        <color indexed="8"/>
        <rFont val="Times New Roman"/>
        <family val="1"/>
      </rPr>
      <t>4115,4</t>
    </r>
    <r>
      <rPr>
        <sz val="12"/>
        <color indexed="8"/>
        <rFont val="Times New Roman"/>
        <family val="1"/>
      </rPr>
      <t xml:space="preserve">; Кол-во квартир </t>
    </r>
    <r>
      <rPr>
        <u val="single"/>
        <sz val="12"/>
        <color indexed="8"/>
        <rFont val="Times New Roman"/>
        <family val="1"/>
      </rPr>
      <t>80</t>
    </r>
  </si>
  <si>
    <t>Уборка лестничных клеток</t>
  </si>
  <si>
    <t>Уборка придомовой территории</t>
  </si>
  <si>
    <t>Вывоз крупногабаритного мусора</t>
  </si>
  <si>
    <t>Содержание жилого фонда</t>
  </si>
  <si>
    <t>Технический надзор. Обследования, испытания, планирование, расчет стоимости работ, их приемка и учет, ведение документации, работа с населением.  Работа диспетчера, затраты на услуги связи. Затраты на освещение входов в подъезды, лестничных клеток, подвала. Оплата труда, налоги, взносы в неком. фонды, канц. товары, аренда помещения, коммунальные платежи, банковские услуги (обслуживающая организация).</t>
  </si>
  <si>
    <t>Руб./м²</t>
  </si>
  <si>
    <t>Проверка, регулировка, ремонтные работы узла учета тепловой энергии. Снятие показаний теплосчетчика, обработка и передача данных в энергоснабжающую организацию. Разработка программ по энергосбережению и энергоэффективности коммунальных услуг. Разработка программ по энергосбережению и энергоэффективности.</t>
  </si>
  <si>
    <t>Оплата по управлению домом, в т.ч. служб УК. Организация работ с населением, подрядными организациями, с предприятиями, предоставляющими коммунальные услуги, ведение бухгалтерского, оперативного и технического учета, делопроизводство.</t>
  </si>
  <si>
    <t>Вывоз ТБО</t>
  </si>
  <si>
    <t>Вывоз твердо-бытовых отходов на полигон для утилизации</t>
  </si>
  <si>
    <r>
      <t>Работы оплаченные сверхустановленного норматива на содержание мест общего пользования (12,07 руб/м</t>
    </r>
    <r>
      <rPr>
        <sz val="11"/>
        <rFont val="Arial Cyr"/>
        <family val="0"/>
      </rPr>
      <t>²</t>
    </r>
    <r>
      <rPr>
        <sz val="11"/>
        <rFont val="Times New Roman"/>
        <family val="1"/>
      </rPr>
      <t>), направленные из суммы по экономии тепловой энергии.</t>
    </r>
  </si>
  <si>
    <t>Работы по внедрению мероприятий по энергосбережению и энергоэффективности на внутридомовых сетях отопления и горячего водоснабжения, регулировка систем, наладка инженерного оборудования, учет показателей по работе систем. Дополнительная оплата работ слесаря - сантехника по обслуживанию дома.</t>
  </si>
  <si>
    <t xml:space="preserve">В состав работ входят: сезонные работы - подготовка общего имущества дома к эксплуатации в осеннее - зимний и весеннее – летний периоды. Технические осмотры, обследования, испытания. Очистка кровель от снега, свесов, сосулек, наледи. Работа сантехников, электриков, плотников. Гидравлические испытания и расходы воды на промывку и опрессовку. Содержание круглосуточной аварийной дежурной бригады, в составе сантехника, электрика, сварщика и водителя с автомобилем. </t>
  </si>
  <si>
    <t>Расчет квартплаты, печать квитанций, обслуживание базы данных и др. Работа паспортистов, бухгалтерии и кассы. Комиссия и инкассация банка за сбор платежей с населения.</t>
  </si>
  <si>
    <t>Директор</t>
  </si>
  <si>
    <t>Д.А. Абатуров</t>
  </si>
  <si>
    <t>Сумма, полученная за счет экономии тепловой энергии - 47294 рублей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</si>
</sst>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wrapText="1"/>
    </xf>
    <xf numFmtId="2" fontId="0" fillId="0" borderId="0" xfId="0" applyNumberFormat="1" applyAlignment="1">
      <alignment/>
    </xf>
    <xf numFmtId="2" fontId="7" fillId="0" borderId="1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center" wrapText="1"/>
    </xf>
    <xf numFmtId="2" fontId="5" fillId="0" borderId="3" xfId="0" applyNumberFormat="1" applyFont="1" applyBorder="1" applyAlignment="1">
      <alignment horizontal="center" wrapText="1"/>
    </xf>
    <xf numFmtId="2" fontId="5" fillId="0" borderId="5" xfId="0" applyNumberFormat="1" applyFont="1" applyBorder="1" applyAlignment="1">
      <alignment horizontal="center" wrapText="1"/>
    </xf>
    <xf numFmtId="2" fontId="5" fillId="0" borderId="6" xfId="0" applyNumberFormat="1" applyFont="1" applyBorder="1" applyAlignment="1">
      <alignment horizontal="center" wrapText="1"/>
    </xf>
    <xf numFmtId="2" fontId="5" fillId="0" borderId="7" xfId="0" applyNumberFormat="1" applyFont="1" applyBorder="1" applyAlignment="1">
      <alignment horizontal="center" wrapText="1"/>
    </xf>
    <xf numFmtId="2" fontId="5" fillId="0" borderId="8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2" fontId="7" fillId="0" borderId="3" xfId="0" applyNumberFormat="1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2" xfId="0" applyNumberFormat="1" applyBorder="1" applyAlignment="1">
      <alignment wrapText="1"/>
    </xf>
    <xf numFmtId="2" fontId="0" fillId="0" borderId="3" xfId="0" applyNumberForma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2" fontId="5" fillId="0" borderId="2" xfId="0" applyNumberFormat="1" applyFont="1" applyBorder="1" applyAlignment="1">
      <alignment wrapText="1"/>
    </xf>
    <xf numFmtId="2" fontId="5" fillId="0" borderId="3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2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5" xfId="0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9"/>
  <sheetViews>
    <sheetView tabSelected="1" zoomScale="115" zoomScaleNormal="115" workbookViewId="0" topLeftCell="A1">
      <selection activeCell="A18" sqref="A18:B18"/>
    </sheetView>
  </sheetViews>
  <sheetFormatPr defaultColWidth="9.00390625" defaultRowHeight="12.75"/>
  <cols>
    <col min="6" max="6" width="10.375" style="0" customWidth="1"/>
    <col min="7" max="7" width="11.875" style="0" customWidth="1"/>
    <col min="8" max="8" width="9.25390625" style="0" bestFit="1" customWidth="1"/>
    <col min="9" max="9" width="12.75390625" style="0" customWidth="1"/>
  </cols>
  <sheetData>
    <row r="1" spans="1:9" ht="20.2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</row>
    <row r="2" spans="1:9" ht="15.75">
      <c r="A2" s="48" t="s">
        <v>16</v>
      </c>
      <c r="B2" s="49"/>
      <c r="C2" s="49"/>
      <c r="D2" s="49"/>
      <c r="E2" s="49"/>
      <c r="F2" s="49"/>
      <c r="G2" s="49"/>
      <c r="H2" s="49"/>
      <c r="I2" s="49"/>
    </row>
    <row r="3" spans="1:9" ht="15.75">
      <c r="A3" s="50" t="s">
        <v>45</v>
      </c>
      <c r="B3" s="49"/>
      <c r="C3" s="49"/>
      <c r="D3" s="49"/>
      <c r="E3" s="49"/>
      <c r="F3" s="49"/>
      <c r="G3" s="49"/>
      <c r="H3" s="49"/>
      <c r="I3" s="49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50" t="s">
        <v>17</v>
      </c>
      <c r="B5" s="49"/>
      <c r="C5" s="49"/>
      <c r="D5" s="49"/>
      <c r="E5" s="49"/>
      <c r="F5" s="49"/>
      <c r="G5" s="49"/>
      <c r="H5" s="49"/>
      <c r="I5" s="49"/>
    </row>
    <row r="6" spans="1:9" ht="13.5" thickBot="1">
      <c r="A6" s="1"/>
      <c r="B6" s="1"/>
      <c r="C6" s="1"/>
      <c r="D6" s="1"/>
      <c r="E6" s="1"/>
      <c r="F6" s="1"/>
      <c r="G6" s="1"/>
      <c r="H6" s="1"/>
      <c r="I6" s="1"/>
    </row>
    <row r="7" spans="1:9" ht="32.25" customHeight="1" thickBot="1" thickTop="1">
      <c r="A7" s="33"/>
      <c r="B7" s="33"/>
      <c r="C7" s="51" t="s">
        <v>1</v>
      </c>
      <c r="D7" s="51"/>
      <c r="E7" s="51" t="s">
        <v>38</v>
      </c>
      <c r="F7" s="51"/>
      <c r="G7" s="4" t="s">
        <v>2</v>
      </c>
      <c r="H7" s="51" t="s">
        <v>8</v>
      </c>
      <c r="I7" s="51"/>
    </row>
    <row r="8" spans="1:9" ht="28.5" customHeight="1" thickBot="1" thickTop="1">
      <c r="A8" s="33" t="s">
        <v>3</v>
      </c>
      <c r="B8" s="33"/>
      <c r="C8" s="32">
        <f>G8/100*77.38</f>
        <v>71826.66954</v>
      </c>
      <c r="D8" s="32"/>
      <c r="E8" s="32">
        <f>G8/100*22.62</f>
        <v>20996.630460000004</v>
      </c>
      <c r="F8" s="32"/>
      <c r="G8" s="5">
        <v>92823.3</v>
      </c>
      <c r="H8" s="32">
        <v>3276.7</v>
      </c>
      <c r="I8" s="32"/>
    </row>
    <row r="9" spans="1:9" ht="16.5" thickBot="1" thickTop="1">
      <c r="A9" s="33" t="s">
        <v>4</v>
      </c>
      <c r="B9" s="33"/>
      <c r="C9" s="32">
        <f>G9/100*77.38</f>
        <v>464339.048678</v>
      </c>
      <c r="D9" s="32"/>
      <c r="E9" s="32">
        <f>G9/100*22.62</f>
        <v>135737.261322</v>
      </c>
      <c r="F9" s="32"/>
      <c r="G9" s="5">
        <v>600076.31</v>
      </c>
      <c r="H9" s="32">
        <v>34784.98</v>
      </c>
      <c r="I9" s="32"/>
    </row>
    <row r="10" spans="1:9" ht="16.5" thickBot="1" thickTop="1">
      <c r="A10" s="33" t="s">
        <v>5</v>
      </c>
      <c r="B10" s="33"/>
      <c r="C10" s="32">
        <f>G10/100*77.38</f>
        <v>428508.433128</v>
      </c>
      <c r="D10" s="32"/>
      <c r="E10" s="32">
        <f>G10/100*22.62</f>
        <v>125263.12687200002</v>
      </c>
      <c r="F10" s="32"/>
      <c r="G10" s="5">
        <v>553771.56</v>
      </c>
      <c r="H10" s="32">
        <v>31858.09</v>
      </c>
      <c r="I10" s="32"/>
    </row>
    <row r="11" spans="1:9" ht="16.5" thickBot="1" thickTop="1">
      <c r="A11" s="28" t="s">
        <v>18</v>
      </c>
      <c r="B11" s="29"/>
      <c r="C11" s="32">
        <f>G11/100*77.38</f>
        <v>-452.46407400000004</v>
      </c>
      <c r="D11" s="32"/>
      <c r="E11" s="32">
        <f>G11/100*22.62</f>
        <v>-132.265926</v>
      </c>
      <c r="F11" s="32"/>
      <c r="G11" s="5">
        <v>-584.73</v>
      </c>
      <c r="H11" s="30">
        <v>-48.44</v>
      </c>
      <c r="I11" s="31"/>
    </row>
    <row r="12" spans="1:9" ht="16.5" thickBot="1" thickTop="1">
      <c r="A12" s="33" t="s">
        <v>6</v>
      </c>
      <c r="B12" s="33"/>
      <c r="C12" s="32">
        <f>I35</f>
        <v>559035.936</v>
      </c>
      <c r="D12" s="32"/>
      <c r="E12" s="32">
        <f>I41+I44</f>
        <v>278827</v>
      </c>
      <c r="F12" s="32"/>
      <c r="G12" s="5">
        <f>C12+E12</f>
        <v>837862.936</v>
      </c>
      <c r="H12" s="32"/>
      <c r="I12" s="32"/>
    </row>
    <row r="13" spans="1:9" ht="16.5" thickBot="1" thickTop="1">
      <c r="A13" s="28" t="s">
        <v>19</v>
      </c>
      <c r="B13" s="29"/>
      <c r="C13" s="32">
        <f>G13/100*77.38</f>
        <v>108109.74916400005</v>
      </c>
      <c r="D13" s="32"/>
      <c r="E13" s="32">
        <f>G13/100*22.62</f>
        <v>31603.030836000016</v>
      </c>
      <c r="F13" s="32"/>
      <c r="G13" s="5">
        <f>G8+G9-G10-G11</f>
        <v>139712.78000000006</v>
      </c>
      <c r="H13" s="30">
        <f>H8+H9-H10-H11</f>
        <v>6252.03</v>
      </c>
      <c r="I13" s="31"/>
    </row>
    <row r="14" spans="1:9" ht="16.5" thickBot="1" thickTop="1">
      <c r="A14" s="33" t="s">
        <v>7</v>
      </c>
      <c r="B14" s="33"/>
      <c r="C14" s="26">
        <f>C10-C11-C12</f>
        <v>-130075.03879799997</v>
      </c>
      <c r="D14" s="27"/>
      <c r="E14" s="26">
        <f>E10-E11-E12</f>
        <v>-153431.60720199998</v>
      </c>
      <c r="F14" s="27"/>
      <c r="G14" s="6">
        <f>C14+E14</f>
        <v>-283506.64599999995</v>
      </c>
      <c r="H14" s="32">
        <v>42313.4</v>
      </c>
      <c r="I14" s="32"/>
    </row>
    <row r="15" spans="1:9" ht="15.75" thickBot="1" thickTop="1">
      <c r="A15" s="47" t="s">
        <v>9</v>
      </c>
      <c r="B15" s="47"/>
      <c r="C15" s="46">
        <f>C12/12/4115.4</f>
        <v>11.320000000000002</v>
      </c>
      <c r="D15" s="46"/>
      <c r="E15" s="46">
        <f>E12/12/4115.4</f>
        <v>5.646008488441788</v>
      </c>
      <c r="F15" s="46"/>
      <c r="G15" s="7">
        <f>C15+E15</f>
        <v>16.96600848844179</v>
      </c>
      <c r="H15" s="46">
        <v>1</v>
      </c>
      <c r="I15" s="46"/>
    </row>
    <row r="16" spans="1:9" ht="13.5" thickTop="1">
      <c r="A16" s="1"/>
      <c r="B16" s="1"/>
      <c r="C16" s="1"/>
      <c r="D16" s="1"/>
      <c r="E16" s="1"/>
      <c r="F16" s="1"/>
      <c r="G16" s="1"/>
      <c r="H16" s="1"/>
      <c r="I16" s="1"/>
    </row>
    <row r="17" spans="1:9" ht="13.5" thickBot="1">
      <c r="A17" s="25" t="s">
        <v>62</v>
      </c>
      <c r="B17" s="1"/>
      <c r="C17" s="1"/>
      <c r="D17" s="1"/>
      <c r="E17" s="1"/>
      <c r="F17" s="1"/>
      <c r="G17" s="1"/>
      <c r="H17" s="1"/>
      <c r="I17" s="1"/>
    </row>
    <row r="18" spans="1:9" ht="31.5" thickBot="1" thickTop="1">
      <c r="A18" s="51" t="s">
        <v>10</v>
      </c>
      <c r="B18" s="51"/>
      <c r="C18" s="51" t="s">
        <v>14</v>
      </c>
      <c r="D18" s="51"/>
      <c r="E18" s="51"/>
      <c r="F18" s="51"/>
      <c r="G18" s="4" t="s">
        <v>11</v>
      </c>
      <c r="H18" s="4" t="s">
        <v>12</v>
      </c>
      <c r="I18" s="4" t="s">
        <v>13</v>
      </c>
    </row>
    <row r="19" spans="1:9" ht="16.5" customHeight="1" thickBot="1" thickTop="1">
      <c r="A19" s="23" t="s">
        <v>15</v>
      </c>
      <c r="B19" s="22"/>
      <c r="C19" s="22"/>
      <c r="D19" s="22"/>
      <c r="E19" s="22"/>
      <c r="F19" s="22"/>
      <c r="G19" s="22"/>
      <c r="H19" s="22"/>
      <c r="I19" s="29"/>
    </row>
    <row r="20" spans="1:9" ht="28.5" customHeight="1" thickBot="1" thickTop="1">
      <c r="A20" s="24" t="s">
        <v>20</v>
      </c>
      <c r="B20" s="41"/>
      <c r="C20" s="33" t="s">
        <v>40</v>
      </c>
      <c r="D20" s="33"/>
      <c r="E20" s="33"/>
      <c r="F20" s="33"/>
      <c r="G20" s="4" t="s">
        <v>41</v>
      </c>
      <c r="H20" s="12">
        <v>0.11</v>
      </c>
      <c r="I20" s="5">
        <f>4115.4*12*H20</f>
        <v>5432.3279999999995</v>
      </c>
    </row>
    <row r="21" spans="1:9" ht="28.5" customHeight="1" thickBot="1" thickTop="1">
      <c r="A21" s="42"/>
      <c r="B21" s="43"/>
      <c r="C21" s="28" t="s">
        <v>42</v>
      </c>
      <c r="D21" s="22"/>
      <c r="E21" s="22"/>
      <c r="F21" s="29"/>
      <c r="G21" s="4" t="s">
        <v>41</v>
      </c>
      <c r="H21" s="12">
        <v>0.78</v>
      </c>
      <c r="I21" s="5">
        <f>4115.4*12*H21</f>
        <v>38520.144</v>
      </c>
    </row>
    <row r="22" spans="1:9" ht="16.5" customHeight="1" thickBot="1" thickTop="1">
      <c r="A22" s="42"/>
      <c r="B22" s="43"/>
      <c r="C22" s="28" t="s">
        <v>43</v>
      </c>
      <c r="D22" s="22"/>
      <c r="E22" s="22"/>
      <c r="F22" s="29"/>
      <c r="G22" s="4" t="s">
        <v>41</v>
      </c>
      <c r="H22" s="12">
        <v>0.52</v>
      </c>
      <c r="I22" s="5">
        <f>4115.4*12*H22</f>
        <v>25680.095999999998</v>
      </c>
    </row>
    <row r="23" spans="1:9" ht="16.5" customHeight="1" thickBot="1" thickTop="1">
      <c r="A23" s="42"/>
      <c r="B23" s="43"/>
      <c r="C23" s="28" t="s">
        <v>44</v>
      </c>
      <c r="D23" s="22"/>
      <c r="E23" s="22"/>
      <c r="F23" s="29"/>
      <c r="G23" s="4" t="s">
        <v>41</v>
      </c>
      <c r="H23" s="12">
        <v>0.06</v>
      </c>
      <c r="I23" s="5">
        <f>4115.4*12*H23</f>
        <v>2963.0879999999997</v>
      </c>
    </row>
    <row r="24" spans="1:9" ht="197.25" customHeight="1" thickBot="1" thickTop="1">
      <c r="A24" s="44"/>
      <c r="B24" s="45"/>
      <c r="C24" s="38" t="s">
        <v>58</v>
      </c>
      <c r="D24" s="39"/>
      <c r="E24" s="39"/>
      <c r="F24" s="40"/>
      <c r="G24" s="3"/>
      <c r="H24" s="5"/>
      <c r="I24" s="5"/>
    </row>
    <row r="25" spans="1:9" ht="31.5" customHeight="1" thickBot="1" thickTop="1">
      <c r="A25" s="24" t="s">
        <v>21</v>
      </c>
      <c r="B25" s="41"/>
      <c r="C25" s="28" t="s">
        <v>46</v>
      </c>
      <c r="D25" s="22"/>
      <c r="E25" s="22"/>
      <c r="F25" s="22"/>
      <c r="G25" s="4" t="s">
        <v>41</v>
      </c>
      <c r="H25" s="4">
        <v>0.97</v>
      </c>
      <c r="I25" s="5">
        <f aca="true" t="shared" si="0" ref="I25:I34">4115.4*12*H25</f>
        <v>47903.255999999994</v>
      </c>
    </row>
    <row r="26" spans="1:9" ht="30.75" customHeight="1" thickBot="1" thickTop="1">
      <c r="A26" s="42"/>
      <c r="B26" s="43"/>
      <c r="C26" s="28" t="s">
        <v>47</v>
      </c>
      <c r="D26" s="22"/>
      <c r="E26" s="22"/>
      <c r="F26" s="29"/>
      <c r="G26" s="4" t="s">
        <v>41</v>
      </c>
      <c r="H26" s="4">
        <v>1.2</v>
      </c>
      <c r="I26" s="5">
        <f t="shared" si="0"/>
        <v>59261.759999999995</v>
      </c>
    </row>
    <row r="27" spans="1:9" ht="29.25" customHeight="1" thickBot="1" thickTop="1">
      <c r="A27" s="44"/>
      <c r="B27" s="45"/>
      <c r="C27" s="56" t="s">
        <v>48</v>
      </c>
      <c r="D27" s="63"/>
      <c r="E27" s="63"/>
      <c r="F27" s="64"/>
      <c r="G27" s="20" t="s">
        <v>41</v>
      </c>
      <c r="H27" s="20">
        <v>0.2</v>
      </c>
      <c r="I27" s="5">
        <f t="shared" si="0"/>
        <v>9876.96</v>
      </c>
    </row>
    <row r="28" spans="1:9" ht="185.25" customHeight="1" thickBot="1" thickTop="1">
      <c r="A28" s="34" t="s">
        <v>49</v>
      </c>
      <c r="B28" s="35"/>
      <c r="C28" s="38" t="s">
        <v>50</v>
      </c>
      <c r="D28" s="39"/>
      <c r="E28" s="39"/>
      <c r="F28" s="40"/>
      <c r="G28" s="4" t="s">
        <v>51</v>
      </c>
      <c r="H28" s="4">
        <v>1.8</v>
      </c>
      <c r="I28" s="5">
        <f t="shared" si="0"/>
        <v>88892.64</v>
      </c>
    </row>
    <row r="29" spans="1:9" ht="78.75" customHeight="1" thickBot="1" thickTop="1">
      <c r="A29" s="34" t="s">
        <v>22</v>
      </c>
      <c r="B29" s="35"/>
      <c r="C29" s="33" t="s">
        <v>59</v>
      </c>
      <c r="D29" s="33"/>
      <c r="E29" s="33"/>
      <c r="F29" s="33"/>
      <c r="G29" s="4" t="s">
        <v>51</v>
      </c>
      <c r="H29" s="4">
        <v>0.97</v>
      </c>
      <c r="I29" s="5">
        <f t="shared" si="0"/>
        <v>47903.255999999994</v>
      </c>
    </row>
    <row r="30" spans="1:9" ht="33.75" customHeight="1" thickBot="1" thickTop="1">
      <c r="A30" s="36" t="s">
        <v>23</v>
      </c>
      <c r="B30" s="37"/>
      <c r="C30" s="28" t="s">
        <v>24</v>
      </c>
      <c r="D30" s="22"/>
      <c r="E30" s="22"/>
      <c r="F30" s="29"/>
      <c r="G30" s="4" t="s">
        <v>51</v>
      </c>
      <c r="H30" s="4">
        <v>0.08</v>
      </c>
      <c r="I30" s="5">
        <f t="shared" si="0"/>
        <v>3950.7839999999997</v>
      </c>
    </row>
    <row r="31" spans="1:9" ht="166.5" customHeight="1" thickBot="1" thickTop="1">
      <c r="A31" s="34" t="s">
        <v>25</v>
      </c>
      <c r="B31" s="35"/>
      <c r="C31" s="33" t="s">
        <v>52</v>
      </c>
      <c r="D31" s="33"/>
      <c r="E31" s="33"/>
      <c r="F31" s="33"/>
      <c r="G31" s="4" t="s">
        <v>51</v>
      </c>
      <c r="H31" s="4">
        <v>0.25</v>
      </c>
      <c r="I31" s="5">
        <f t="shared" si="0"/>
        <v>12346.199999999999</v>
      </c>
    </row>
    <row r="32" spans="1:9" ht="109.5" customHeight="1" thickBot="1" thickTop="1">
      <c r="A32" s="61" t="s">
        <v>26</v>
      </c>
      <c r="B32" s="62"/>
      <c r="C32" s="33" t="s">
        <v>53</v>
      </c>
      <c r="D32" s="33"/>
      <c r="E32" s="33"/>
      <c r="F32" s="33"/>
      <c r="G32" s="4" t="s">
        <v>51</v>
      </c>
      <c r="H32" s="4">
        <v>2.06</v>
      </c>
      <c r="I32" s="5">
        <f t="shared" si="0"/>
        <v>101732.688</v>
      </c>
    </row>
    <row r="33" spans="1:9" ht="31.5" customHeight="1" thickBot="1" thickTop="1">
      <c r="A33" s="34" t="s">
        <v>54</v>
      </c>
      <c r="B33" s="35"/>
      <c r="C33" s="28" t="s">
        <v>55</v>
      </c>
      <c r="D33" s="22"/>
      <c r="E33" s="22"/>
      <c r="F33" s="29"/>
      <c r="G33" s="4" t="s">
        <v>51</v>
      </c>
      <c r="H33" s="4">
        <v>0.89</v>
      </c>
      <c r="I33" s="5">
        <f t="shared" si="0"/>
        <v>43952.471999999994</v>
      </c>
    </row>
    <row r="34" spans="1:9" ht="168" customHeight="1" thickBot="1" thickTop="1">
      <c r="A34" s="58" t="s">
        <v>56</v>
      </c>
      <c r="B34" s="59"/>
      <c r="C34" s="56" t="s">
        <v>57</v>
      </c>
      <c r="D34" s="57"/>
      <c r="E34" s="57"/>
      <c r="F34" s="60"/>
      <c r="G34" s="4" t="s">
        <v>51</v>
      </c>
      <c r="H34" s="20">
        <v>1.43</v>
      </c>
      <c r="I34" s="5">
        <f t="shared" si="0"/>
        <v>70620.264</v>
      </c>
    </row>
    <row r="35" spans="1:9" ht="21" customHeight="1" thickBot="1" thickTop="1">
      <c r="A35" s="8"/>
      <c r="B35" s="10"/>
      <c r="C35" s="10"/>
      <c r="D35" s="10"/>
      <c r="E35" s="10"/>
      <c r="F35" s="10"/>
      <c r="G35" s="11"/>
      <c r="H35" s="9"/>
      <c r="I35" s="21">
        <f>SUM(I20:I34)</f>
        <v>559035.936</v>
      </c>
    </row>
    <row r="36" spans="1:9" ht="16.5" thickBot="1" thickTop="1">
      <c r="A36" s="23" t="s">
        <v>27</v>
      </c>
      <c r="B36" s="22"/>
      <c r="C36" s="52"/>
      <c r="D36" s="52"/>
      <c r="E36" s="52"/>
      <c r="F36" s="52"/>
      <c r="G36" s="52"/>
      <c r="H36" s="52"/>
      <c r="I36" s="53"/>
    </row>
    <row r="37" spans="1:9" ht="33" customHeight="1" thickBot="1" thickTop="1">
      <c r="A37" s="33" t="s">
        <v>28</v>
      </c>
      <c r="B37" s="33"/>
      <c r="C37" s="33" t="s">
        <v>29</v>
      </c>
      <c r="D37" s="33"/>
      <c r="E37" s="33"/>
      <c r="F37" s="33"/>
      <c r="G37" s="12" t="s">
        <v>30</v>
      </c>
      <c r="H37" s="12">
        <v>4</v>
      </c>
      <c r="I37" s="12">
        <v>16045</v>
      </c>
    </row>
    <row r="38" spans="1:9" ht="36" customHeight="1" thickBot="1" thickTop="1">
      <c r="A38" s="33" t="s">
        <v>31</v>
      </c>
      <c r="B38" s="33"/>
      <c r="C38" s="33" t="s">
        <v>33</v>
      </c>
      <c r="D38" s="33"/>
      <c r="E38" s="33"/>
      <c r="F38" s="33"/>
      <c r="G38" s="12" t="s">
        <v>32</v>
      </c>
      <c r="H38" s="12">
        <v>87.3</v>
      </c>
      <c r="I38" s="12">
        <v>96221</v>
      </c>
    </row>
    <row r="39" spans="1:9" ht="33.75" customHeight="1" thickBot="1" thickTop="1">
      <c r="A39" s="33"/>
      <c r="B39" s="33"/>
      <c r="C39" s="33" t="s">
        <v>34</v>
      </c>
      <c r="D39" s="33"/>
      <c r="E39" s="33"/>
      <c r="F39" s="33"/>
      <c r="G39" s="12" t="s">
        <v>32</v>
      </c>
      <c r="H39" s="12">
        <v>85</v>
      </c>
      <c r="I39" s="12">
        <v>110072</v>
      </c>
    </row>
    <row r="40" spans="1:9" ht="16.5" thickBot="1" thickTop="1">
      <c r="A40" s="33"/>
      <c r="B40" s="33"/>
      <c r="C40" s="33" t="s">
        <v>35</v>
      </c>
      <c r="D40" s="33"/>
      <c r="E40" s="33"/>
      <c r="F40" s="33"/>
      <c r="G40" s="12" t="s">
        <v>30</v>
      </c>
      <c r="H40" s="12">
        <v>4</v>
      </c>
      <c r="I40" s="12">
        <v>35489</v>
      </c>
    </row>
    <row r="41" spans="1:9" ht="16.5" thickBot="1" thickTop="1">
      <c r="A41" s="28"/>
      <c r="B41" s="22"/>
      <c r="C41" s="22"/>
      <c r="D41" s="22"/>
      <c r="E41" s="22"/>
      <c r="F41" s="22"/>
      <c r="G41" s="13"/>
      <c r="H41" s="14"/>
      <c r="I41" s="19">
        <f>SUM(I37:I40)</f>
        <v>257827</v>
      </c>
    </row>
    <row r="42" spans="1:9" ht="16.5" thickBot="1" thickTop="1">
      <c r="A42" s="23" t="s">
        <v>36</v>
      </c>
      <c r="B42" s="22"/>
      <c r="C42" s="22"/>
      <c r="D42" s="22"/>
      <c r="E42" s="22"/>
      <c r="F42" s="22"/>
      <c r="G42" s="13"/>
      <c r="H42" s="13"/>
      <c r="I42" s="14"/>
    </row>
    <row r="43" spans="1:9" ht="16.5" thickBot="1" thickTop="1">
      <c r="A43" s="33"/>
      <c r="B43" s="33"/>
      <c r="C43" s="33" t="s">
        <v>39</v>
      </c>
      <c r="D43" s="33"/>
      <c r="E43" s="33"/>
      <c r="F43" s="33"/>
      <c r="G43" s="12" t="s">
        <v>37</v>
      </c>
      <c r="H43" s="12">
        <v>16</v>
      </c>
      <c r="I43" s="12">
        <v>21000</v>
      </c>
    </row>
    <row r="44" spans="1:9" ht="16.5" thickBot="1" thickTop="1">
      <c r="A44" s="56"/>
      <c r="B44" s="57"/>
      <c r="C44" s="57"/>
      <c r="D44" s="57"/>
      <c r="E44" s="57"/>
      <c r="F44" s="57"/>
      <c r="G44" s="15"/>
      <c r="H44" s="16"/>
      <c r="I44" s="19">
        <f>SUM(I43)</f>
        <v>21000</v>
      </c>
    </row>
    <row r="45" spans="1:9" ht="16.5" thickBot="1" thickTop="1">
      <c r="A45" s="54"/>
      <c r="B45" s="55"/>
      <c r="C45" s="55"/>
      <c r="D45" s="55"/>
      <c r="E45" s="55"/>
      <c r="F45" s="55"/>
      <c r="G45" s="17"/>
      <c r="H45" s="18"/>
      <c r="I45" s="19">
        <f>I35+I41+I44</f>
        <v>837862.936</v>
      </c>
    </row>
    <row r="46" spans="1:9" ht="15.75" thickTop="1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  <row r="49" spans="1:9" ht="15">
      <c r="A49" s="25" t="s">
        <v>60</v>
      </c>
      <c r="B49" s="25"/>
      <c r="C49" s="25"/>
      <c r="D49" s="25"/>
      <c r="E49" s="25"/>
      <c r="F49" s="25"/>
      <c r="G49" s="25" t="s">
        <v>61</v>
      </c>
      <c r="H49" s="25"/>
      <c r="I49" s="2"/>
    </row>
    <row r="50" spans="1:9" ht="15">
      <c r="A50" s="2"/>
      <c r="B50" s="2"/>
      <c r="C50" s="2"/>
      <c r="D50" s="2"/>
      <c r="E50" s="2"/>
      <c r="F50" s="2"/>
      <c r="G50" s="2"/>
      <c r="H50" s="2"/>
      <c r="I50" s="2"/>
    </row>
    <row r="51" spans="1:9" ht="15">
      <c r="A51" s="2"/>
      <c r="B51" s="2"/>
      <c r="C51" s="2"/>
      <c r="D51" s="2"/>
      <c r="E51" s="2"/>
      <c r="F51" s="2"/>
      <c r="G51" s="2"/>
      <c r="H51" s="2"/>
      <c r="I51" s="2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:9" ht="15">
      <c r="A53" s="2"/>
      <c r="B53" s="2"/>
      <c r="C53" s="2"/>
      <c r="D53" s="2"/>
      <c r="E53" s="2"/>
      <c r="F53" s="2"/>
      <c r="G53" s="2"/>
      <c r="H53" s="2"/>
      <c r="I53" s="2"/>
    </row>
    <row r="54" spans="1:9" ht="15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2"/>
      <c r="B55" s="2"/>
      <c r="C55" s="2"/>
      <c r="D55" s="2"/>
      <c r="E55" s="2"/>
      <c r="F55" s="2"/>
      <c r="G55" s="2"/>
      <c r="H55" s="2"/>
      <c r="I55" s="2"/>
    </row>
    <row r="56" spans="1:9" ht="15">
      <c r="A56" s="2"/>
      <c r="B56" s="2"/>
      <c r="C56" s="2"/>
      <c r="D56" s="2"/>
      <c r="E56" s="2"/>
      <c r="F56" s="2"/>
      <c r="G56" s="2"/>
      <c r="H56" s="2"/>
      <c r="I56" s="2"/>
    </row>
    <row r="57" spans="1:9" ht="15">
      <c r="A57" s="2"/>
      <c r="B57" s="2"/>
      <c r="C57" s="2"/>
      <c r="D57" s="2"/>
      <c r="E57" s="2"/>
      <c r="F57" s="2"/>
      <c r="G57" s="2"/>
      <c r="H57" s="2"/>
      <c r="I57" s="2"/>
    </row>
    <row r="58" spans="1:9" ht="15">
      <c r="A58" s="2"/>
      <c r="B58" s="2"/>
      <c r="C58" s="2"/>
      <c r="D58" s="2"/>
      <c r="E58" s="2"/>
      <c r="F58" s="2"/>
      <c r="G58" s="2"/>
      <c r="H58" s="2"/>
      <c r="I58" s="2"/>
    </row>
    <row r="59" spans="1:9" ht="15">
      <c r="A59" s="2"/>
      <c r="B59" s="2"/>
      <c r="C59" s="2"/>
      <c r="D59" s="2"/>
      <c r="E59" s="2"/>
      <c r="F59" s="2"/>
      <c r="G59" s="2"/>
      <c r="H59" s="2"/>
      <c r="I59" s="2"/>
    </row>
    <row r="60" spans="1:9" ht="1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C70" s="1"/>
      <c r="D70" s="1"/>
      <c r="E70" s="1"/>
      <c r="F70" s="1"/>
      <c r="G70" s="1"/>
      <c r="H70" s="1"/>
      <c r="I70" s="1"/>
    </row>
    <row r="71" spans="1:9" ht="12.75">
      <c r="A71" s="1"/>
      <c r="B71" s="1"/>
      <c r="C71" s="1"/>
      <c r="D71" s="1"/>
      <c r="E71" s="1"/>
      <c r="F71" s="1"/>
      <c r="G71" s="1"/>
      <c r="H71" s="1"/>
      <c r="I71" s="1"/>
    </row>
    <row r="72" spans="1:9" ht="12.75">
      <c r="A72" s="1"/>
      <c r="B72" s="1"/>
      <c r="C72" s="1"/>
      <c r="D72" s="1"/>
      <c r="E72" s="1"/>
      <c r="F72" s="1"/>
      <c r="G72" s="1"/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9" ht="12.75">
      <c r="A75" s="1"/>
      <c r="B75" s="1"/>
      <c r="C75" s="1"/>
      <c r="D75" s="1"/>
      <c r="E75" s="1"/>
      <c r="F75" s="1"/>
      <c r="G75" s="1"/>
      <c r="H75" s="1"/>
      <c r="I75" s="1"/>
    </row>
    <row r="76" spans="1:9" ht="12.75">
      <c r="A76" s="1"/>
      <c r="B76" s="1"/>
      <c r="C76" s="1"/>
      <c r="D76" s="1"/>
      <c r="E76" s="1"/>
      <c r="F76" s="1"/>
      <c r="G76" s="1"/>
      <c r="H76" s="1"/>
      <c r="I76" s="1"/>
    </row>
    <row r="77" spans="1:9" ht="12.75">
      <c r="A77" s="1"/>
      <c r="B77" s="1"/>
      <c r="C77" s="1"/>
      <c r="D77" s="1"/>
      <c r="E77" s="1"/>
      <c r="F77" s="1"/>
      <c r="G77" s="1"/>
      <c r="H77" s="1"/>
      <c r="I77" s="1"/>
    </row>
    <row r="78" spans="1:9" ht="12.75">
      <c r="A78" s="1"/>
      <c r="B78" s="1"/>
      <c r="C78" s="1"/>
      <c r="D78" s="1"/>
      <c r="E78" s="1"/>
      <c r="F78" s="1"/>
      <c r="G78" s="1"/>
      <c r="H78" s="1"/>
      <c r="I78" s="1"/>
    </row>
    <row r="79" spans="1:9" ht="12.75">
      <c r="A79" s="1"/>
      <c r="B79" s="1"/>
      <c r="C79" s="1"/>
      <c r="D79" s="1"/>
      <c r="E79" s="1"/>
      <c r="F79" s="1"/>
      <c r="G79" s="1"/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  <row r="81" spans="1:9" ht="12.75">
      <c r="A81" s="1"/>
      <c r="B81" s="1"/>
      <c r="C81" s="1"/>
      <c r="D81" s="1"/>
      <c r="E81" s="1"/>
      <c r="F81" s="1"/>
      <c r="G81" s="1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</sheetData>
  <mergeCells count="86">
    <mergeCell ref="A34:B34"/>
    <mergeCell ref="C33:F33"/>
    <mergeCell ref="C34:F34"/>
    <mergeCell ref="A25:B27"/>
    <mergeCell ref="C25:F25"/>
    <mergeCell ref="C26:F26"/>
    <mergeCell ref="A33:B33"/>
    <mergeCell ref="A31:B31"/>
    <mergeCell ref="A32:B32"/>
    <mergeCell ref="C27:F27"/>
    <mergeCell ref="A45:B45"/>
    <mergeCell ref="C45:F45"/>
    <mergeCell ref="A43:B43"/>
    <mergeCell ref="C43:F43"/>
    <mergeCell ref="A44:B44"/>
    <mergeCell ref="C44:F44"/>
    <mergeCell ref="A41:B41"/>
    <mergeCell ref="C41:F41"/>
    <mergeCell ref="A42:B42"/>
    <mergeCell ref="C42:F42"/>
    <mergeCell ref="A39:B39"/>
    <mergeCell ref="C39:F39"/>
    <mergeCell ref="A40:B40"/>
    <mergeCell ref="C40:F40"/>
    <mergeCell ref="A36:I36"/>
    <mergeCell ref="A37:B37"/>
    <mergeCell ref="C37:F37"/>
    <mergeCell ref="A38:B38"/>
    <mergeCell ref="C38:F38"/>
    <mergeCell ref="A1:I1"/>
    <mergeCell ref="A2:I2"/>
    <mergeCell ref="A3:I3"/>
    <mergeCell ref="A18:B18"/>
    <mergeCell ref="C18:F18"/>
    <mergeCell ref="A5:I5"/>
    <mergeCell ref="C7:D7"/>
    <mergeCell ref="E7:F7"/>
    <mergeCell ref="H7:I7"/>
    <mergeCell ref="A7:B7"/>
    <mergeCell ref="A11:B11"/>
    <mergeCell ref="C11:D11"/>
    <mergeCell ref="C8:D8"/>
    <mergeCell ref="C9:D9"/>
    <mergeCell ref="C10:D10"/>
    <mergeCell ref="A8:B8"/>
    <mergeCell ref="A9:B9"/>
    <mergeCell ref="A10:B10"/>
    <mergeCell ref="E12:F12"/>
    <mergeCell ref="A14:B14"/>
    <mergeCell ref="A15:B15"/>
    <mergeCell ref="C13:D13"/>
    <mergeCell ref="C15:D15"/>
    <mergeCell ref="E13:F13"/>
    <mergeCell ref="E15:F15"/>
    <mergeCell ref="C12:D12"/>
    <mergeCell ref="A12:B12"/>
    <mergeCell ref="C14:D14"/>
    <mergeCell ref="H15:I15"/>
    <mergeCell ref="E8:F8"/>
    <mergeCell ref="E9:F9"/>
    <mergeCell ref="E11:F11"/>
    <mergeCell ref="H11:I11"/>
    <mergeCell ref="H8:I8"/>
    <mergeCell ref="H9:I9"/>
    <mergeCell ref="H10:I10"/>
    <mergeCell ref="H12:I12"/>
    <mergeCell ref="E10:F10"/>
    <mergeCell ref="A19:I19"/>
    <mergeCell ref="C24:F24"/>
    <mergeCell ref="A20:B24"/>
    <mergeCell ref="C20:F20"/>
    <mergeCell ref="C21:F21"/>
    <mergeCell ref="C22:F22"/>
    <mergeCell ref="C23:F23"/>
    <mergeCell ref="C32:F32"/>
    <mergeCell ref="A28:B28"/>
    <mergeCell ref="A29:B29"/>
    <mergeCell ref="A30:B30"/>
    <mergeCell ref="C28:F28"/>
    <mergeCell ref="C29:F29"/>
    <mergeCell ref="C30:F30"/>
    <mergeCell ref="C31:F31"/>
    <mergeCell ref="E14:F14"/>
    <mergeCell ref="A13:B13"/>
    <mergeCell ref="H13:I13"/>
    <mergeCell ref="H14:I1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2012-03-23T12:51:27Z</cp:lastPrinted>
  <dcterms:created xsi:type="dcterms:W3CDTF">2012-02-15T05:12:01Z</dcterms:created>
  <dcterms:modified xsi:type="dcterms:W3CDTF">2012-03-23T12:51:29Z</dcterms:modified>
  <cp:category/>
  <cp:version/>
  <cp:contentType/>
  <cp:contentStatus/>
</cp:coreProperties>
</file>