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<sst xmlns="http://schemas.openxmlformats.org/spreadsheetml/2006/main" count="117" uniqueCount="85">
  <si>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ОТЧЕТ</t>
  </si>
  <si>
    <t>Содержание, руб.</t>
  </si>
  <si>
    <t>Всего, руб.</t>
  </si>
  <si>
    <t>Долг на начало года</t>
  </si>
  <si>
    <t>Начислено</t>
  </si>
  <si>
    <t>Оплачено</t>
  </si>
  <si>
    <t>Затрачено</t>
  </si>
  <si>
    <t>Остаток</t>
  </si>
  <si>
    <t>Кап. ремонт</t>
  </si>
  <si>
    <t>Тариф</t>
  </si>
  <si>
    <t>Статья расходов</t>
  </si>
  <si>
    <t>Ед. измер.</t>
  </si>
  <si>
    <t>Объем</t>
  </si>
  <si>
    <t>Сумма затрат</t>
  </si>
  <si>
    <t>Наименование работ по содержанию общего имущества</t>
  </si>
  <si>
    <t xml:space="preserve">Содержание </t>
  </si>
  <si>
    <t>по затратам на содержание и ремонт общего имущества жилого дома в 2011году.</t>
  </si>
  <si>
    <r>
      <t xml:space="preserve">Адрес: </t>
    </r>
    <r>
      <rPr>
        <u val="single"/>
        <sz val="12"/>
        <color indexed="8"/>
        <rFont val="Times New Roman"/>
        <family val="1"/>
      </rPr>
      <t>Молодежный бульвар 5</t>
    </r>
    <r>
      <rPr>
        <sz val="12"/>
        <color indexed="8"/>
        <rFont val="Times New Roman"/>
        <family val="1"/>
      </rPr>
      <t xml:space="preserve">;  Площадь дома (м2) </t>
    </r>
    <r>
      <rPr>
        <u val="single"/>
        <sz val="12"/>
        <color indexed="8"/>
        <rFont val="Times New Roman"/>
        <family val="1"/>
      </rPr>
      <t>3268,4</t>
    </r>
    <r>
      <rPr>
        <sz val="12"/>
        <color indexed="8"/>
        <rFont val="Times New Roman"/>
        <family val="1"/>
      </rPr>
      <t xml:space="preserve">; Кол-во квартир </t>
    </r>
    <r>
      <rPr>
        <u val="single"/>
        <sz val="12"/>
        <color indexed="8"/>
        <rFont val="Times New Roman"/>
        <family val="1"/>
      </rPr>
      <t>60</t>
    </r>
  </si>
  <si>
    <r>
      <t xml:space="preserve">Количество прописанных </t>
    </r>
    <r>
      <rPr>
        <u val="single"/>
        <sz val="12"/>
        <color indexed="8"/>
        <rFont val="Times New Roman"/>
        <family val="1"/>
      </rPr>
      <t>133</t>
    </r>
    <r>
      <rPr>
        <sz val="12"/>
        <color indexed="8"/>
        <rFont val="Times New Roman"/>
        <family val="1"/>
      </rPr>
      <t xml:space="preserve"> (на 31.12.2011 г.)</t>
    </r>
  </si>
  <si>
    <t>Перерасчет</t>
  </si>
  <si>
    <t>Долг на конец года</t>
  </si>
  <si>
    <t>Техническое обслуживание жилфонда</t>
  </si>
  <si>
    <t>Обеспечение санитарного состояния жилых зданий и придомовой территории</t>
  </si>
  <si>
    <t xml:space="preserve">Услуги вычислительного центра </t>
  </si>
  <si>
    <t>Дезинфекционные работы</t>
  </si>
  <si>
    <t>Дератизация и дезинсекция подвальных помещений</t>
  </si>
  <si>
    <t>Энергосбер. и энергоэф.</t>
  </si>
  <si>
    <t>Управление домом</t>
  </si>
  <si>
    <t xml:space="preserve">Текущий ремонт </t>
  </si>
  <si>
    <t>Лестницы, крыльца, перила</t>
  </si>
  <si>
    <t>Установка деревянных поручней</t>
  </si>
  <si>
    <t>1-ый подъезд</t>
  </si>
  <si>
    <t>шт.</t>
  </si>
  <si>
    <t>2-ой подъезд</t>
  </si>
  <si>
    <t>3-ий подъезд</t>
  </si>
  <si>
    <t>м/п</t>
  </si>
  <si>
    <t>Установка дверок на телефонные ниши</t>
  </si>
  <si>
    <t>Места общего пользования, подъезды, тамбуры</t>
  </si>
  <si>
    <t>Утепление стен тамбура 3-ий подъезд</t>
  </si>
  <si>
    <r>
      <t>м</t>
    </r>
    <r>
      <rPr>
        <sz val="11"/>
        <rFont val="Arial Cyr"/>
        <family val="0"/>
      </rPr>
      <t>²</t>
    </r>
  </si>
  <si>
    <t>Установка подъездных табличек</t>
  </si>
  <si>
    <t>Ремонт подъездов</t>
  </si>
  <si>
    <t>Эл. оборудование</t>
  </si>
  <si>
    <t>Ревизия эл. щитов 1-4 подъезды</t>
  </si>
  <si>
    <t>Замена автоматов</t>
  </si>
  <si>
    <r>
      <t xml:space="preserve">Замена чугунных труб  </t>
    </r>
    <r>
      <rPr>
        <sz val="11"/>
        <rFont val="Arial Cyr"/>
        <family val="0"/>
      </rPr>
      <t>ø</t>
    </r>
    <r>
      <rPr>
        <sz val="11"/>
        <rFont val="Times New Roman"/>
        <family val="1"/>
      </rPr>
      <t>100 на ПХВ</t>
    </r>
  </si>
  <si>
    <t>кв. 60</t>
  </si>
  <si>
    <t>кв. 8</t>
  </si>
  <si>
    <t>кв. 44</t>
  </si>
  <si>
    <t>Система отопления</t>
  </si>
  <si>
    <t>Замена конвекторов</t>
  </si>
  <si>
    <t>L-0,6м.</t>
  </si>
  <si>
    <t>кв. 43 L-1,5м.</t>
  </si>
  <si>
    <t>кв. 12 L-2,0м.</t>
  </si>
  <si>
    <t xml:space="preserve">Замена ст.трубы </t>
  </si>
  <si>
    <t>ø15 кв. 43</t>
  </si>
  <si>
    <t>ø20 кв. 12</t>
  </si>
  <si>
    <t>Межпанельные швы</t>
  </si>
  <si>
    <t>Ремонт межпанельных швов</t>
  </si>
  <si>
    <t>Текущий ремонт, руб.</t>
  </si>
  <si>
    <t>Система водоотведения</t>
  </si>
  <si>
    <t xml:space="preserve">Обслуживание конструктивных элементов здания </t>
  </si>
  <si>
    <r>
      <t>Руб./м</t>
    </r>
    <r>
      <rPr>
        <sz val="11"/>
        <rFont val="Arial Cyr"/>
        <family val="0"/>
      </rPr>
      <t>²</t>
    </r>
  </si>
  <si>
    <t>Обслуживание внутридомовых инженерных сетей</t>
  </si>
  <si>
    <t>Аварийное обслуживание</t>
  </si>
  <si>
    <t>Технические осмотры</t>
  </si>
  <si>
    <t>Уборка лестничных клеток</t>
  </si>
  <si>
    <t>Уборка придомовой территории</t>
  </si>
  <si>
    <t>Вывоз крупногабаритного мусора</t>
  </si>
  <si>
    <t>Содержание жилого фонда</t>
  </si>
  <si>
    <t>Технический надзор. Обследования, испытания, планирование, расчет стоимости работ, их приемка и учет, ведение документации, работа с населением.  Работа диспетчера, затраты на услуги связи. Затраты на освещение входов в подъезды, лестничных клеток, подвала. Оплата труда, налоги, взносы в неком. фонды, канц. товары, аренда помещения, коммунальные платежи, банковские услуги (обслуживающая организация).</t>
  </si>
  <si>
    <t>Руб./м²</t>
  </si>
  <si>
    <t>Проверка, регулировка, ремонтные работы узла учета тепловой энергии. Снятие показаний теплосчетчика, обработка и передача данных в энергоснабжающую организацию. Разработка программ по энергосбережению и энергоэффективности коммунальных услуг. Разработка программ по энергосбережению и энергоэффективности.</t>
  </si>
  <si>
    <t>Оплата по управлению домом, в т.ч. служб УК.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</si>
  <si>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Вывоз ТБО</t>
  </si>
  <si>
    <t>Вывоз твердо-бытовых отходов на полигон для утилизации</t>
  </si>
  <si>
    <r>
      <t>Работы оплаченные сверхустановленного норматива на содержание мест общего пользования (12,07 руб/м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>), направленные из суммы по экономии тепловой энергии.</t>
    </r>
  </si>
  <si>
    <t>Работы по внедрению мероприятий по энергосбережению и энергоэффективности на внутридомовых сетях отопления и горячего водоснабжения, регулировка систем, наладка инженерного оборудования, учет показателей по работе систем. Дополнительная оплата работ слесаря - сантехника по обслуживанию дома.</t>
  </si>
  <si>
    <t>Итого</t>
  </si>
  <si>
    <t xml:space="preserve">В состав работ входят: сезонные работы - подготовка общего имущества дома к эксплуатации в осеннее - зимний и весеннее – летний периоды. Технические осмотры, обследования, испытания. Очистка кровель от снега, свесов, сосулек, наледи. Работа сантехников, электриков, плотников. Гидравлические испытания и расходы воды на промывку и опрессовку. Содержание круглосуточной аварийной дежурной бригады, в составе сантехника, электрика, сварщика и водителя с автомобилем. </t>
  </si>
  <si>
    <t>Расчет квартплаты, печать квитанций, обслуживание базы данных и др. Работа паспортистов, бухгалтерии и кассы. Комиссия и инкассация банка за сбор платежей с населения.</t>
  </si>
  <si>
    <t>Сумма, полученная за счет экономии тепловой энергии - 265648,6 рублей</t>
  </si>
  <si>
    <t>Директор</t>
  </si>
  <si>
    <t>Д.А. Абатуров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</si>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</sst>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2" fontId="5" fillId="0" borderId="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2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5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115" zoomScaleNormal="115" workbookViewId="0" topLeftCell="A1">
      <selection activeCell="J10" sqref="J10"/>
    </sheetView>
  </sheetViews>
  <sheetFormatPr defaultColWidth="9.00390625" defaultRowHeight="12.75"/>
  <cols>
    <col min="2" max="2" width="11.00390625" style="0" customWidth="1"/>
    <col min="6" max="6" width="10.375" style="0" customWidth="1"/>
    <col min="7" max="7" width="11.625" style="0" customWidth="1"/>
    <col min="9" max="9" width="11.75390625" style="0" customWidth="1"/>
  </cols>
  <sheetData>
    <row r="1" spans="1:9" ht="20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2" t="s">
        <v>16</v>
      </c>
      <c r="B2" s="53"/>
      <c r="C2" s="53"/>
      <c r="D2" s="53"/>
      <c r="E2" s="53"/>
      <c r="F2" s="53"/>
      <c r="G2" s="53"/>
      <c r="H2" s="53"/>
      <c r="I2" s="53"/>
    </row>
    <row r="3" spans="1:9" ht="15.75">
      <c r="A3" s="54" t="s">
        <v>17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54" t="s">
        <v>18</v>
      </c>
      <c r="B5" s="53"/>
      <c r="C5" s="53"/>
      <c r="D5" s="53"/>
      <c r="E5" s="53"/>
      <c r="F5" s="53"/>
      <c r="G5" s="53"/>
      <c r="H5" s="53"/>
      <c r="I5" s="53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2.25" customHeight="1" thickBot="1" thickTop="1">
      <c r="A7" s="33"/>
      <c r="B7" s="33"/>
      <c r="C7" s="55" t="s">
        <v>1</v>
      </c>
      <c r="D7" s="55"/>
      <c r="E7" s="55" t="s">
        <v>59</v>
      </c>
      <c r="F7" s="55"/>
      <c r="G7" s="3" t="s">
        <v>2</v>
      </c>
      <c r="H7" s="55" t="s">
        <v>8</v>
      </c>
      <c r="I7" s="55"/>
    </row>
    <row r="8" spans="1:9" ht="30" customHeight="1" thickBot="1" thickTop="1">
      <c r="A8" s="33" t="s">
        <v>3</v>
      </c>
      <c r="B8" s="33"/>
      <c r="C8" s="56">
        <f>G8/100*77.38</f>
        <v>21929.878899999996</v>
      </c>
      <c r="D8" s="57"/>
      <c r="E8" s="56">
        <f>G8/100*22.62</f>
        <v>6410.621099999999</v>
      </c>
      <c r="F8" s="57"/>
      <c r="G8" s="4">
        <v>28340.5</v>
      </c>
      <c r="H8" s="56">
        <v>1523.8</v>
      </c>
      <c r="I8" s="57"/>
    </row>
    <row r="9" spans="1:9" ht="16.5" thickBot="1" thickTop="1">
      <c r="A9" s="33" t="s">
        <v>4</v>
      </c>
      <c r="B9" s="33"/>
      <c r="C9" s="56">
        <f>G9/100*77.38</f>
        <v>367251.144216</v>
      </c>
      <c r="D9" s="57"/>
      <c r="E9" s="56">
        <f>G9/100*22.62</f>
        <v>107356.175784</v>
      </c>
      <c r="F9" s="57"/>
      <c r="G9" s="4">
        <v>474607.32</v>
      </c>
      <c r="H9" s="56">
        <v>39321.24</v>
      </c>
      <c r="I9" s="57"/>
    </row>
    <row r="10" spans="1:9" ht="16.5" thickBot="1" thickTop="1">
      <c r="A10" s="33" t="s">
        <v>5</v>
      </c>
      <c r="B10" s="33"/>
      <c r="C10" s="56">
        <f>G10/100*77.38</f>
        <v>343363.760242</v>
      </c>
      <c r="D10" s="57"/>
      <c r="E10" s="56">
        <f>G10/100*22.62</f>
        <v>100373.329758</v>
      </c>
      <c r="F10" s="57"/>
      <c r="G10" s="4">
        <v>443737.09</v>
      </c>
      <c r="H10" s="56">
        <v>37119.86</v>
      </c>
      <c r="I10" s="57"/>
    </row>
    <row r="11" spans="1:9" ht="16.5" thickBot="1" thickTop="1">
      <c r="A11" s="22" t="s">
        <v>19</v>
      </c>
      <c r="B11" s="24"/>
      <c r="C11" s="56">
        <f>G11/100*77.38</f>
        <v>1719.3913380000001</v>
      </c>
      <c r="D11" s="57"/>
      <c r="E11" s="56">
        <f>G11/100*22.62</f>
        <v>502.6186620000001</v>
      </c>
      <c r="F11" s="57"/>
      <c r="G11" s="4">
        <v>2222.01</v>
      </c>
      <c r="H11" s="56">
        <v>183.93</v>
      </c>
      <c r="I11" s="61"/>
    </row>
    <row r="12" spans="1:9" ht="16.5" thickBot="1" thickTop="1">
      <c r="A12" s="33" t="s">
        <v>6</v>
      </c>
      <c r="B12" s="33"/>
      <c r="C12" s="56">
        <f>I35</f>
        <v>443979.456</v>
      </c>
      <c r="D12" s="57"/>
      <c r="E12" s="56">
        <f>I62</f>
        <v>293687</v>
      </c>
      <c r="F12" s="57"/>
      <c r="G12" s="4">
        <f>C12+E12</f>
        <v>737666.456</v>
      </c>
      <c r="H12" s="71" t="s">
        <v>84</v>
      </c>
      <c r="I12" s="72"/>
    </row>
    <row r="13" spans="1:9" ht="16.5" thickBot="1" thickTop="1">
      <c r="A13" s="22" t="s">
        <v>20</v>
      </c>
      <c r="B13" s="24"/>
      <c r="C13" s="56">
        <f>G13/100*77.38</f>
        <v>44097.87153599998</v>
      </c>
      <c r="D13" s="57"/>
      <c r="E13" s="56">
        <f>G13/100*22.62</f>
        <v>12890.848463999995</v>
      </c>
      <c r="F13" s="57"/>
      <c r="G13" s="4">
        <f>G8+G9-G10-G11</f>
        <v>56988.71999999998</v>
      </c>
      <c r="H13" s="56">
        <f>H8+H9-H10-H11</f>
        <v>3541.2500000000005</v>
      </c>
      <c r="I13" s="61"/>
    </row>
    <row r="14" spans="1:9" ht="16.5" thickBot="1" thickTop="1">
      <c r="A14" s="33" t="s">
        <v>7</v>
      </c>
      <c r="B14" s="33"/>
      <c r="C14" s="56">
        <f>C10-C11-C12</f>
        <v>-102335.08709600003</v>
      </c>
      <c r="D14" s="57"/>
      <c r="E14" s="56">
        <f>E10-E11-E12</f>
        <v>-193816.288904</v>
      </c>
      <c r="F14" s="57"/>
      <c r="G14" s="4">
        <f>C14+E14</f>
        <v>-296151.37600000005</v>
      </c>
      <c r="H14" s="56">
        <v>43198.4</v>
      </c>
      <c r="I14" s="57"/>
    </row>
    <row r="15" spans="1:9" ht="15.75" thickBot="1" thickTop="1">
      <c r="A15" s="58" t="s">
        <v>9</v>
      </c>
      <c r="B15" s="58"/>
      <c r="C15" s="59">
        <f>C12/12/3268.4</f>
        <v>11.32</v>
      </c>
      <c r="D15" s="60"/>
      <c r="E15" s="59">
        <f>E12/12/3268.4</f>
        <v>7.4880420593154655</v>
      </c>
      <c r="F15" s="60"/>
      <c r="G15" s="5">
        <f>C15+E15</f>
        <v>18.808042059315465</v>
      </c>
      <c r="H15" s="59">
        <v>1</v>
      </c>
      <c r="I15" s="60"/>
    </row>
    <row r="16" spans="1:9" ht="13.5" thickTop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thickBot="1">
      <c r="A17" s="19" t="s">
        <v>81</v>
      </c>
      <c r="B17" s="1"/>
      <c r="C17" s="1"/>
      <c r="D17" s="1"/>
      <c r="E17" s="1"/>
      <c r="F17" s="1"/>
      <c r="G17" s="1"/>
      <c r="H17" s="1"/>
      <c r="I17" s="1"/>
    </row>
    <row r="18" spans="1:9" ht="31.5" thickBot="1" thickTop="1">
      <c r="A18" s="55" t="s">
        <v>10</v>
      </c>
      <c r="B18" s="55"/>
      <c r="C18" s="55" t="s">
        <v>14</v>
      </c>
      <c r="D18" s="55"/>
      <c r="E18" s="55"/>
      <c r="F18" s="55"/>
      <c r="G18" s="3" t="s">
        <v>11</v>
      </c>
      <c r="H18" s="3" t="s">
        <v>12</v>
      </c>
      <c r="I18" s="3" t="s">
        <v>13</v>
      </c>
    </row>
    <row r="19" spans="1:9" ht="16.5" customHeight="1" thickBot="1" thickTop="1">
      <c r="A19" s="46" t="s">
        <v>15</v>
      </c>
      <c r="B19" s="23"/>
      <c r="C19" s="23"/>
      <c r="D19" s="23"/>
      <c r="E19" s="23"/>
      <c r="F19" s="23"/>
      <c r="G19" s="23"/>
      <c r="H19" s="23"/>
      <c r="I19" s="24"/>
    </row>
    <row r="20" spans="1:9" ht="30" customHeight="1" thickBot="1" thickTop="1">
      <c r="A20" s="18" t="s">
        <v>21</v>
      </c>
      <c r="B20" s="26"/>
      <c r="C20" s="33" t="s">
        <v>61</v>
      </c>
      <c r="D20" s="33"/>
      <c r="E20" s="33"/>
      <c r="F20" s="33"/>
      <c r="G20" s="3" t="s">
        <v>62</v>
      </c>
      <c r="H20" s="7">
        <v>0.11</v>
      </c>
      <c r="I20" s="4">
        <f>3268.4*12*H20</f>
        <v>4314.2880000000005</v>
      </c>
    </row>
    <row r="21" spans="1:9" ht="29.25" customHeight="1" thickBot="1" thickTop="1">
      <c r="A21" s="27"/>
      <c r="B21" s="28"/>
      <c r="C21" s="22" t="s">
        <v>63</v>
      </c>
      <c r="D21" s="23"/>
      <c r="E21" s="23"/>
      <c r="F21" s="24"/>
      <c r="G21" s="3" t="s">
        <v>62</v>
      </c>
      <c r="H21" s="7">
        <v>0.78</v>
      </c>
      <c r="I21" s="4">
        <f>3268.4*12*H21</f>
        <v>30592.224000000002</v>
      </c>
    </row>
    <row r="22" spans="1:9" ht="16.5" customHeight="1" thickBot="1" thickTop="1">
      <c r="A22" s="27"/>
      <c r="B22" s="28"/>
      <c r="C22" s="22" t="s">
        <v>64</v>
      </c>
      <c r="D22" s="23"/>
      <c r="E22" s="23"/>
      <c r="F22" s="24"/>
      <c r="G22" s="3" t="s">
        <v>62</v>
      </c>
      <c r="H22" s="7">
        <v>0.52</v>
      </c>
      <c r="I22" s="4">
        <f>3268.4*12*H22</f>
        <v>20394.816000000003</v>
      </c>
    </row>
    <row r="23" spans="1:9" ht="16.5" customHeight="1" thickBot="1" thickTop="1">
      <c r="A23" s="27"/>
      <c r="B23" s="28"/>
      <c r="C23" s="22" t="s">
        <v>65</v>
      </c>
      <c r="D23" s="23"/>
      <c r="E23" s="23"/>
      <c r="F23" s="24"/>
      <c r="G23" s="3" t="s">
        <v>62</v>
      </c>
      <c r="H23" s="7">
        <v>0.06</v>
      </c>
      <c r="I23" s="4">
        <f>3268.4*12*H23</f>
        <v>2353.248</v>
      </c>
    </row>
    <row r="24" spans="1:9" ht="198" customHeight="1" thickBot="1" thickTop="1">
      <c r="A24" s="29"/>
      <c r="B24" s="30"/>
      <c r="C24" s="64" t="s">
        <v>79</v>
      </c>
      <c r="D24" s="65"/>
      <c r="E24" s="65"/>
      <c r="F24" s="66"/>
      <c r="G24" s="2"/>
      <c r="H24" s="4"/>
      <c r="I24" s="4"/>
    </row>
    <row r="25" spans="1:9" ht="21.75" customHeight="1" thickBot="1" thickTop="1">
      <c r="A25" s="18" t="s">
        <v>22</v>
      </c>
      <c r="B25" s="26"/>
      <c r="C25" s="22" t="s">
        <v>66</v>
      </c>
      <c r="D25" s="23"/>
      <c r="E25" s="23"/>
      <c r="F25" s="23"/>
      <c r="G25" s="3" t="s">
        <v>62</v>
      </c>
      <c r="H25" s="3">
        <v>0.97</v>
      </c>
      <c r="I25" s="4">
        <f aca="true" t="shared" si="0" ref="I25:I34">3268.4*12*H25</f>
        <v>38044.176</v>
      </c>
    </row>
    <row r="26" spans="1:9" ht="39.75" customHeight="1" thickBot="1" thickTop="1">
      <c r="A26" s="27"/>
      <c r="B26" s="28"/>
      <c r="C26" s="22" t="s">
        <v>67</v>
      </c>
      <c r="D26" s="23"/>
      <c r="E26" s="23"/>
      <c r="F26" s="24"/>
      <c r="G26" s="3" t="s">
        <v>62</v>
      </c>
      <c r="H26" s="3">
        <v>1.2</v>
      </c>
      <c r="I26" s="4">
        <f t="shared" si="0"/>
        <v>47064.96</v>
      </c>
    </row>
    <row r="27" spans="1:9" ht="29.25" customHeight="1" thickBot="1" thickTop="1">
      <c r="A27" s="29"/>
      <c r="B27" s="30"/>
      <c r="C27" s="25" t="s">
        <v>68</v>
      </c>
      <c r="D27" s="62"/>
      <c r="E27" s="62"/>
      <c r="F27" s="63"/>
      <c r="G27" s="13" t="s">
        <v>62</v>
      </c>
      <c r="H27" s="13">
        <v>0.2</v>
      </c>
      <c r="I27" s="4">
        <f t="shared" si="0"/>
        <v>7844.160000000001</v>
      </c>
    </row>
    <row r="28" spans="1:9" ht="179.25" customHeight="1" thickBot="1" thickTop="1">
      <c r="A28" s="31" t="s">
        <v>69</v>
      </c>
      <c r="B28" s="32"/>
      <c r="C28" s="64" t="s">
        <v>70</v>
      </c>
      <c r="D28" s="65"/>
      <c r="E28" s="65"/>
      <c r="F28" s="66"/>
      <c r="G28" s="3" t="s">
        <v>71</v>
      </c>
      <c r="H28" s="3">
        <v>1.8</v>
      </c>
      <c r="I28" s="4">
        <f t="shared" si="0"/>
        <v>70597.44</v>
      </c>
    </row>
    <row r="29" spans="1:9" ht="75" customHeight="1" thickBot="1" thickTop="1">
      <c r="A29" s="31" t="s">
        <v>23</v>
      </c>
      <c r="B29" s="32"/>
      <c r="C29" s="33" t="s">
        <v>80</v>
      </c>
      <c r="D29" s="33"/>
      <c r="E29" s="33"/>
      <c r="F29" s="33"/>
      <c r="G29" s="3" t="s">
        <v>71</v>
      </c>
      <c r="H29" s="3">
        <v>0.97</v>
      </c>
      <c r="I29" s="4">
        <f t="shared" si="0"/>
        <v>38044.176</v>
      </c>
    </row>
    <row r="30" spans="1:9" ht="30" customHeight="1" thickBot="1" thickTop="1">
      <c r="A30" s="67" t="s">
        <v>24</v>
      </c>
      <c r="B30" s="68"/>
      <c r="C30" s="22" t="s">
        <v>25</v>
      </c>
      <c r="D30" s="23"/>
      <c r="E30" s="23"/>
      <c r="F30" s="24"/>
      <c r="G30" s="3" t="s">
        <v>71</v>
      </c>
      <c r="H30" s="3">
        <v>0.08</v>
      </c>
      <c r="I30" s="4">
        <f t="shared" si="0"/>
        <v>3137.664</v>
      </c>
    </row>
    <row r="31" spans="1:9" ht="163.5" customHeight="1" thickBot="1" thickTop="1">
      <c r="A31" s="31" t="s">
        <v>26</v>
      </c>
      <c r="B31" s="32"/>
      <c r="C31" s="33" t="s">
        <v>72</v>
      </c>
      <c r="D31" s="33"/>
      <c r="E31" s="33"/>
      <c r="F31" s="33"/>
      <c r="G31" s="3" t="s">
        <v>71</v>
      </c>
      <c r="H31" s="3">
        <v>0.25</v>
      </c>
      <c r="I31" s="4">
        <f t="shared" si="0"/>
        <v>9805.2</v>
      </c>
    </row>
    <row r="32" spans="1:9" ht="109.5" customHeight="1" thickBot="1" thickTop="1">
      <c r="A32" s="69" t="s">
        <v>27</v>
      </c>
      <c r="B32" s="70"/>
      <c r="C32" s="33" t="s">
        <v>73</v>
      </c>
      <c r="D32" s="33"/>
      <c r="E32" s="33"/>
      <c r="F32" s="33"/>
      <c r="G32" s="3" t="s">
        <v>71</v>
      </c>
      <c r="H32" s="3">
        <v>2.06</v>
      </c>
      <c r="I32" s="4">
        <f t="shared" si="0"/>
        <v>80794.84800000001</v>
      </c>
    </row>
    <row r="33" spans="1:9" ht="30.75" customHeight="1" thickBot="1" thickTop="1">
      <c r="A33" s="31" t="s">
        <v>74</v>
      </c>
      <c r="B33" s="32"/>
      <c r="C33" s="22" t="s">
        <v>75</v>
      </c>
      <c r="D33" s="23"/>
      <c r="E33" s="23"/>
      <c r="F33" s="24"/>
      <c r="G33" s="3" t="s">
        <v>71</v>
      </c>
      <c r="H33" s="3">
        <v>0.89</v>
      </c>
      <c r="I33" s="4">
        <f t="shared" si="0"/>
        <v>34906.512</v>
      </c>
    </row>
    <row r="34" spans="1:9" ht="140.25" customHeight="1" thickBot="1" thickTop="1">
      <c r="A34" s="20" t="s">
        <v>76</v>
      </c>
      <c r="B34" s="21"/>
      <c r="C34" s="25" t="s">
        <v>77</v>
      </c>
      <c r="D34" s="16"/>
      <c r="E34" s="16"/>
      <c r="F34" s="17"/>
      <c r="G34" s="3" t="s">
        <v>71</v>
      </c>
      <c r="H34" s="13">
        <v>1.43</v>
      </c>
      <c r="I34" s="4">
        <f t="shared" si="0"/>
        <v>56085.744</v>
      </c>
    </row>
    <row r="35" spans="1:9" ht="19.5" customHeight="1" thickBot="1" thickTop="1">
      <c r="A35" s="23"/>
      <c r="B35" s="47"/>
      <c r="C35" s="47"/>
      <c r="D35" s="47"/>
      <c r="E35" s="47"/>
      <c r="F35" s="47"/>
      <c r="G35" s="6"/>
      <c r="H35" s="11"/>
      <c r="I35" s="10">
        <f>SUM(I20:I34)</f>
        <v>443979.456</v>
      </c>
    </row>
    <row r="36" spans="1:9" ht="16.5" thickBot="1" thickTop="1">
      <c r="A36" s="46" t="s">
        <v>28</v>
      </c>
      <c r="B36" s="23"/>
      <c r="C36" s="47"/>
      <c r="D36" s="47"/>
      <c r="E36" s="47"/>
      <c r="F36" s="47"/>
      <c r="G36" s="47"/>
      <c r="H36" s="47"/>
      <c r="I36" s="48"/>
    </row>
    <row r="37" spans="1:9" ht="16.5" thickBot="1" thickTop="1">
      <c r="A37" s="25" t="s">
        <v>29</v>
      </c>
      <c r="B37" s="17"/>
      <c r="C37" s="33" t="s">
        <v>30</v>
      </c>
      <c r="D37" s="33"/>
      <c r="E37" s="33"/>
      <c r="F37" s="33"/>
      <c r="G37" s="2"/>
      <c r="H37" s="2"/>
      <c r="I37" s="2"/>
    </row>
    <row r="38" spans="1:9" ht="16.5" thickBot="1" thickTop="1">
      <c r="A38" s="36"/>
      <c r="B38" s="37"/>
      <c r="C38" s="45" t="s">
        <v>31</v>
      </c>
      <c r="D38" s="45"/>
      <c r="E38" s="45"/>
      <c r="F38" s="45"/>
      <c r="G38" s="7" t="s">
        <v>35</v>
      </c>
      <c r="H38" s="7">
        <v>20.4</v>
      </c>
      <c r="I38" s="49">
        <v>4047</v>
      </c>
    </row>
    <row r="39" spans="1:9" ht="16.5" thickBot="1" thickTop="1">
      <c r="A39" s="36"/>
      <c r="B39" s="37"/>
      <c r="C39" s="43" t="s">
        <v>33</v>
      </c>
      <c r="D39" s="43"/>
      <c r="E39" s="43"/>
      <c r="F39" s="43"/>
      <c r="G39" s="7" t="s">
        <v>35</v>
      </c>
      <c r="H39" s="7">
        <v>11.7</v>
      </c>
      <c r="I39" s="50"/>
    </row>
    <row r="40" spans="1:9" ht="16.5" thickBot="1" thickTop="1">
      <c r="A40" s="34"/>
      <c r="B40" s="42"/>
      <c r="C40" s="44" t="s">
        <v>34</v>
      </c>
      <c r="D40" s="44"/>
      <c r="E40" s="44"/>
      <c r="F40" s="44"/>
      <c r="G40" s="7" t="s">
        <v>35</v>
      </c>
      <c r="H40" s="7">
        <v>11.7</v>
      </c>
      <c r="I40" s="51"/>
    </row>
    <row r="41" spans="1:9" ht="14.25" customHeight="1" thickBot="1" thickTop="1">
      <c r="A41" s="25" t="s">
        <v>37</v>
      </c>
      <c r="B41" s="17"/>
      <c r="C41" s="33" t="s">
        <v>36</v>
      </c>
      <c r="D41" s="33"/>
      <c r="E41" s="33"/>
      <c r="F41" s="33"/>
      <c r="G41" s="7"/>
      <c r="H41" s="7"/>
      <c r="I41" s="7"/>
    </row>
    <row r="42" spans="1:9" ht="16.5" thickBot="1" thickTop="1">
      <c r="A42" s="36"/>
      <c r="B42" s="37"/>
      <c r="C42" s="45" t="s">
        <v>31</v>
      </c>
      <c r="D42" s="45"/>
      <c r="E42" s="45"/>
      <c r="F42" s="45"/>
      <c r="G42" s="7" t="s">
        <v>32</v>
      </c>
      <c r="H42" s="7">
        <v>5</v>
      </c>
      <c r="I42" s="7">
        <v>1525</v>
      </c>
    </row>
    <row r="43" spans="1:9" ht="16.5" thickBot="1" thickTop="1">
      <c r="A43" s="36"/>
      <c r="B43" s="37"/>
      <c r="C43" s="43" t="s">
        <v>33</v>
      </c>
      <c r="D43" s="43"/>
      <c r="E43" s="43"/>
      <c r="F43" s="43"/>
      <c r="G43" s="7" t="s">
        <v>32</v>
      </c>
      <c r="H43" s="7">
        <v>5</v>
      </c>
      <c r="I43" s="7">
        <v>1525</v>
      </c>
    </row>
    <row r="44" spans="1:9" ht="16.5" thickBot="1" thickTop="1">
      <c r="A44" s="36"/>
      <c r="B44" s="37"/>
      <c r="C44" s="44" t="s">
        <v>34</v>
      </c>
      <c r="D44" s="44"/>
      <c r="E44" s="44"/>
      <c r="F44" s="44"/>
      <c r="G44" s="7" t="s">
        <v>32</v>
      </c>
      <c r="H44" s="7">
        <v>5</v>
      </c>
      <c r="I44" s="7">
        <v>1525</v>
      </c>
    </row>
    <row r="45" spans="1:9" ht="16.5" thickBot="1" thickTop="1">
      <c r="A45" s="38"/>
      <c r="B45" s="39"/>
      <c r="C45" s="33" t="s">
        <v>38</v>
      </c>
      <c r="D45" s="33"/>
      <c r="E45" s="33"/>
      <c r="F45" s="33"/>
      <c r="G45" s="7" t="s">
        <v>39</v>
      </c>
      <c r="H45" s="7">
        <v>3.4</v>
      </c>
      <c r="I45" s="7">
        <v>794.2</v>
      </c>
    </row>
    <row r="46" spans="1:9" ht="16.5" thickBot="1" thickTop="1">
      <c r="A46" s="38"/>
      <c r="B46" s="39"/>
      <c r="C46" s="33" t="s">
        <v>40</v>
      </c>
      <c r="D46" s="33"/>
      <c r="E46" s="33"/>
      <c r="F46" s="33"/>
      <c r="G46" s="7" t="s">
        <v>32</v>
      </c>
      <c r="H46" s="7">
        <v>1</v>
      </c>
      <c r="I46" s="7">
        <v>302</v>
      </c>
    </row>
    <row r="47" spans="1:9" ht="16.5" thickBot="1" thickTop="1">
      <c r="A47" s="40"/>
      <c r="B47" s="41"/>
      <c r="C47" s="33" t="s">
        <v>41</v>
      </c>
      <c r="D47" s="33"/>
      <c r="E47" s="33"/>
      <c r="F47" s="33"/>
      <c r="G47" s="7" t="s">
        <v>32</v>
      </c>
      <c r="H47" s="7">
        <v>4</v>
      </c>
      <c r="I47" s="7">
        <v>140000</v>
      </c>
    </row>
    <row r="48" spans="1:9" ht="16.5" thickBot="1" thickTop="1">
      <c r="A48" s="25" t="s">
        <v>42</v>
      </c>
      <c r="B48" s="17"/>
      <c r="C48" s="33" t="s">
        <v>43</v>
      </c>
      <c r="D48" s="33"/>
      <c r="E48" s="33"/>
      <c r="F48" s="33"/>
      <c r="G48" s="7" t="s">
        <v>32</v>
      </c>
      <c r="H48" s="7">
        <v>60</v>
      </c>
      <c r="I48" s="7">
        <v>19414</v>
      </c>
    </row>
    <row r="49" spans="1:9" ht="16.5" thickBot="1" thickTop="1">
      <c r="A49" s="34"/>
      <c r="B49" s="42"/>
      <c r="C49" s="33" t="s">
        <v>44</v>
      </c>
      <c r="D49" s="33"/>
      <c r="E49" s="33"/>
      <c r="F49" s="33"/>
      <c r="G49" s="7" t="s">
        <v>32</v>
      </c>
      <c r="H49" s="7">
        <v>180</v>
      </c>
      <c r="I49" s="7">
        <v>15218</v>
      </c>
    </row>
    <row r="50" spans="1:9" ht="16.5" thickBot="1" thickTop="1">
      <c r="A50" s="25" t="s">
        <v>60</v>
      </c>
      <c r="B50" s="17"/>
      <c r="C50" s="33" t="s">
        <v>45</v>
      </c>
      <c r="D50" s="33"/>
      <c r="E50" s="33"/>
      <c r="F50" s="33"/>
      <c r="G50" s="7"/>
      <c r="H50" s="7"/>
      <c r="I50" s="7"/>
    </row>
    <row r="51" spans="1:9" ht="16.5" thickBot="1" thickTop="1">
      <c r="A51" s="36"/>
      <c r="B51" s="37"/>
      <c r="C51" s="45" t="s">
        <v>46</v>
      </c>
      <c r="D51" s="45"/>
      <c r="E51" s="45"/>
      <c r="F51" s="45"/>
      <c r="G51" s="7" t="s">
        <v>35</v>
      </c>
      <c r="H51" s="7">
        <v>1.4</v>
      </c>
      <c r="I51" s="7">
        <v>1253</v>
      </c>
    </row>
    <row r="52" spans="1:9" ht="16.5" thickBot="1" thickTop="1">
      <c r="A52" s="36"/>
      <c r="B52" s="37"/>
      <c r="C52" s="43" t="s">
        <v>47</v>
      </c>
      <c r="D52" s="43"/>
      <c r="E52" s="43"/>
      <c r="F52" s="43"/>
      <c r="G52" s="7" t="s">
        <v>35</v>
      </c>
      <c r="H52" s="7">
        <v>1.7</v>
      </c>
      <c r="I52" s="7">
        <v>1520</v>
      </c>
    </row>
    <row r="53" spans="1:9" ht="16.5" thickBot="1" thickTop="1">
      <c r="A53" s="34"/>
      <c r="B53" s="42"/>
      <c r="C53" s="44" t="s">
        <v>48</v>
      </c>
      <c r="D53" s="44"/>
      <c r="E53" s="44"/>
      <c r="F53" s="44"/>
      <c r="G53" s="7" t="s">
        <v>35</v>
      </c>
      <c r="H53" s="7">
        <v>1.3</v>
      </c>
      <c r="I53" s="7">
        <v>1159.8</v>
      </c>
    </row>
    <row r="54" spans="1:9" ht="16.5" thickBot="1" thickTop="1">
      <c r="A54" s="25" t="s">
        <v>49</v>
      </c>
      <c r="B54" s="17"/>
      <c r="C54" s="33" t="s">
        <v>50</v>
      </c>
      <c r="D54" s="33"/>
      <c r="E54" s="33"/>
      <c r="F54" s="33"/>
      <c r="G54" s="7"/>
      <c r="H54" s="7"/>
      <c r="I54" s="7"/>
    </row>
    <row r="55" spans="1:9" ht="16.5" thickBot="1" thickTop="1">
      <c r="A55" s="36"/>
      <c r="B55" s="37"/>
      <c r="C55" s="45" t="s">
        <v>52</v>
      </c>
      <c r="D55" s="45"/>
      <c r="E55" s="45"/>
      <c r="F55" s="45"/>
      <c r="G55" s="7" t="s">
        <v>32</v>
      </c>
      <c r="H55" s="7">
        <v>2</v>
      </c>
      <c r="I55" s="7">
        <v>3873.6</v>
      </c>
    </row>
    <row r="56" spans="1:9" ht="16.5" thickBot="1" thickTop="1">
      <c r="A56" s="36"/>
      <c r="B56" s="37"/>
      <c r="C56" s="43" t="s">
        <v>51</v>
      </c>
      <c r="D56" s="43"/>
      <c r="E56" s="43"/>
      <c r="F56" s="43"/>
      <c r="G56" s="7" t="s">
        <v>32</v>
      </c>
      <c r="H56" s="7">
        <v>2</v>
      </c>
      <c r="I56" s="7">
        <v>2978</v>
      </c>
    </row>
    <row r="57" spans="1:9" ht="16.5" thickBot="1" thickTop="1">
      <c r="A57" s="36"/>
      <c r="B57" s="37"/>
      <c r="C57" s="44" t="s">
        <v>53</v>
      </c>
      <c r="D57" s="44"/>
      <c r="E57" s="44"/>
      <c r="F57" s="44"/>
      <c r="G57" s="7" t="s">
        <v>32</v>
      </c>
      <c r="H57" s="7">
        <v>2</v>
      </c>
      <c r="I57" s="7">
        <v>4964</v>
      </c>
    </row>
    <row r="58" spans="1:9" ht="16.5" thickBot="1" thickTop="1">
      <c r="A58" s="36"/>
      <c r="B58" s="37"/>
      <c r="C58" s="33" t="s">
        <v>54</v>
      </c>
      <c r="D58" s="33"/>
      <c r="E58" s="33"/>
      <c r="F58" s="33"/>
      <c r="G58" s="7"/>
      <c r="H58" s="7"/>
      <c r="I58" s="7"/>
    </row>
    <row r="59" spans="1:9" ht="16.5" thickBot="1" thickTop="1">
      <c r="A59" s="36"/>
      <c r="B59" s="37"/>
      <c r="C59" s="45" t="s">
        <v>55</v>
      </c>
      <c r="D59" s="45"/>
      <c r="E59" s="45"/>
      <c r="F59" s="45"/>
      <c r="G59" s="7" t="s">
        <v>35</v>
      </c>
      <c r="H59" s="7">
        <v>3</v>
      </c>
      <c r="I59" s="7">
        <v>775.2</v>
      </c>
    </row>
    <row r="60" spans="1:9" ht="16.5" thickBot="1" thickTop="1">
      <c r="A60" s="34"/>
      <c r="B60" s="42"/>
      <c r="C60" s="44" t="s">
        <v>56</v>
      </c>
      <c r="D60" s="44"/>
      <c r="E60" s="44"/>
      <c r="F60" s="44"/>
      <c r="G60" s="7" t="s">
        <v>35</v>
      </c>
      <c r="H60" s="7">
        <v>2</v>
      </c>
      <c r="I60" s="7">
        <v>544.6</v>
      </c>
    </row>
    <row r="61" spans="1:9" ht="30.75" customHeight="1" thickBot="1" thickTop="1">
      <c r="A61" s="33" t="s">
        <v>57</v>
      </c>
      <c r="B61" s="33"/>
      <c r="C61" s="33" t="s">
        <v>58</v>
      </c>
      <c r="D61" s="33"/>
      <c r="E61" s="33"/>
      <c r="F61" s="33"/>
      <c r="G61" s="7" t="s">
        <v>35</v>
      </c>
      <c r="H61" s="7">
        <v>252.1</v>
      </c>
      <c r="I61" s="7">
        <v>92268.6</v>
      </c>
    </row>
    <row r="62" spans="1:9" ht="16.5" thickBot="1" thickTop="1">
      <c r="A62" s="25"/>
      <c r="B62" s="16"/>
      <c r="C62" s="16"/>
      <c r="D62" s="16"/>
      <c r="E62" s="16"/>
      <c r="F62" s="16"/>
      <c r="G62" s="8"/>
      <c r="H62" s="9"/>
      <c r="I62" s="12">
        <f>SUM(I38:I61)</f>
        <v>293687</v>
      </c>
    </row>
    <row r="63" spans="1:9" ht="16.5" thickBot="1" thickTop="1">
      <c r="A63" s="34" t="s">
        <v>78</v>
      </c>
      <c r="B63" s="35"/>
      <c r="C63" s="35"/>
      <c r="D63" s="35"/>
      <c r="E63" s="35"/>
      <c r="F63" s="35"/>
      <c r="G63" s="14"/>
      <c r="H63" s="15"/>
      <c r="I63" s="12">
        <f>I35+I62</f>
        <v>737666.456</v>
      </c>
    </row>
    <row r="64" spans="1:9" ht="13.5" thickTop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9" t="s">
        <v>82</v>
      </c>
      <c r="B67" s="19"/>
      <c r="C67" s="19"/>
      <c r="D67" s="19"/>
      <c r="E67" s="19"/>
      <c r="F67" s="19"/>
      <c r="G67" s="19" t="s">
        <v>83</v>
      </c>
      <c r="H67" s="19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</sheetData>
  <mergeCells count="105">
    <mergeCell ref="A32:B32"/>
    <mergeCell ref="C30:F30"/>
    <mergeCell ref="A35:F35"/>
    <mergeCell ref="A13:B13"/>
    <mergeCell ref="C13:D13"/>
    <mergeCell ref="E13:F13"/>
    <mergeCell ref="A30:B30"/>
    <mergeCell ref="A31:B31"/>
    <mergeCell ref="A19:I19"/>
    <mergeCell ref="C24:F24"/>
    <mergeCell ref="H13:I13"/>
    <mergeCell ref="A29:B29"/>
    <mergeCell ref="C27:F27"/>
    <mergeCell ref="C28:F28"/>
    <mergeCell ref="C29:F29"/>
    <mergeCell ref="H14:I14"/>
    <mergeCell ref="H15:I15"/>
    <mergeCell ref="E8:F8"/>
    <mergeCell ref="E9:F9"/>
    <mergeCell ref="E11:F11"/>
    <mergeCell ref="H11:I11"/>
    <mergeCell ref="H8:I8"/>
    <mergeCell ref="H9:I9"/>
    <mergeCell ref="H10:I10"/>
    <mergeCell ref="H12:I12"/>
    <mergeCell ref="E10:F10"/>
    <mergeCell ref="E12:F12"/>
    <mergeCell ref="A14:B14"/>
    <mergeCell ref="A15:B15"/>
    <mergeCell ref="C14:D14"/>
    <mergeCell ref="C15:D15"/>
    <mergeCell ref="E14:F14"/>
    <mergeCell ref="E15:F15"/>
    <mergeCell ref="A11:B11"/>
    <mergeCell ref="C11:D11"/>
    <mergeCell ref="C8:D8"/>
    <mergeCell ref="C9:D9"/>
    <mergeCell ref="C10:D10"/>
    <mergeCell ref="C12:D12"/>
    <mergeCell ref="A8:B8"/>
    <mergeCell ref="A9:B9"/>
    <mergeCell ref="A10:B10"/>
    <mergeCell ref="A12:B12"/>
    <mergeCell ref="A1:I1"/>
    <mergeCell ref="A2:I2"/>
    <mergeCell ref="A3:I3"/>
    <mergeCell ref="A18:B18"/>
    <mergeCell ref="C18:F18"/>
    <mergeCell ref="A5:I5"/>
    <mergeCell ref="C7:D7"/>
    <mergeCell ref="E7:F7"/>
    <mergeCell ref="H7:I7"/>
    <mergeCell ref="A7:B7"/>
    <mergeCell ref="A36:I36"/>
    <mergeCell ref="C37:F37"/>
    <mergeCell ref="C38:F38"/>
    <mergeCell ref="I38:I40"/>
    <mergeCell ref="C39:F39"/>
    <mergeCell ref="C40:F40"/>
    <mergeCell ref="A37:B40"/>
    <mergeCell ref="A61:B61"/>
    <mergeCell ref="C61:F61"/>
    <mergeCell ref="C59:F59"/>
    <mergeCell ref="C41:F41"/>
    <mergeCell ref="C42:F42"/>
    <mergeCell ref="C60:F60"/>
    <mergeCell ref="C46:F46"/>
    <mergeCell ref="C47:F47"/>
    <mergeCell ref="C45:F45"/>
    <mergeCell ref="C43:F43"/>
    <mergeCell ref="C44:F44"/>
    <mergeCell ref="C53:F53"/>
    <mergeCell ref="C50:F50"/>
    <mergeCell ref="C51:F51"/>
    <mergeCell ref="C48:F48"/>
    <mergeCell ref="C49:F49"/>
    <mergeCell ref="C58:F58"/>
    <mergeCell ref="A41:B47"/>
    <mergeCell ref="A48:B49"/>
    <mergeCell ref="A50:B53"/>
    <mergeCell ref="A54:B60"/>
    <mergeCell ref="C56:F56"/>
    <mergeCell ref="C57:F57"/>
    <mergeCell ref="C54:F54"/>
    <mergeCell ref="C55:F55"/>
    <mergeCell ref="C52:F52"/>
    <mergeCell ref="A62:B62"/>
    <mergeCell ref="C62:F62"/>
    <mergeCell ref="A63:B63"/>
    <mergeCell ref="C63:F63"/>
    <mergeCell ref="A20:B24"/>
    <mergeCell ref="C20:F20"/>
    <mergeCell ref="C21:F21"/>
    <mergeCell ref="C22:F22"/>
    <mergeCell ref="C23:F23"/>
    <mergeCell ref="A34:B34"/>
    <mergeCell ref="C33:F33"/>
    <mergeCell ref="C34:F34"/>
    <mergeCell ref="A25:B27"/>
    <mergeCell ref="C25:F25"/>
    <mergeCell ref="C26:F26"/>
    <mergeCell ref="A33:B33"/>
    <mergeCell ref="C31:F31"/>
    <mergeCell ref="C32:F32"/>
    <mergeCell ref="A28:B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2012-03-26T11:45:34Z</cp:lastPrinted>
  <dcterms:created xsi:type="dcterms:W3CDTF">2012-02-15T05:12:01Z</dcterms:created>
  <dcterms:modified xsi:type="dcterms:W3CDTF">2012-03-26T11:59:02Z</dcterms:modified>
  <cp:category/>
  <cp:version/>
  <cp:contentType/>
  <cp:contentStatus/>
</cp:coreProperties>
</file>