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60" activeTab="0"/>
  </bookViews>
  <sheets>
    <sheet name="июнь 13.06-изм" sheetId="1" r:id="rId1"/>
    <sheet name="июнь 2013" sheetId="2" r:id="rId2"/>
    <sheet name="рабоч" sheetId="3" r:id="rId3"/>
    <sheet name="кап. стр.  декабрь 2012" sheetId="4" r:id="rId4"/>
    <sheet name="капитальное строительство 2012" sheetId="5" r:id="rId5"/>
  </sheets>
  <definedNames>
    <definedName name="_xlnm.Print_Area" localSheetId="3">'кап. стр.  декабрь 2012'!$A$5:$L$64</definedName>
    <definedName name="_xlnm.Print_Area" localSheetId="4">'капитальное строительство 2012'!$A$5:$L$60</definedName>
  </definedNames>
  <calcPr fullCalcOnLoad="1"/>
</workbook>
</file>

<file path=xl/sharedStrings.xml><?xml version="1.0" encoding="utf-8"?>
<sst xmlns="http://schemas.openxmlformats.org/spreadsheetml/2006/main" count="776" uniqueCount="102">
  <si>
    <t>ИНФОРМАЦИЯ</t>
  </si>
  <si>
    <t>о выполнении догосрочной целевой программы "Капитальное строительство объектов города Березовский на 2010 года и плановый период 2011-2012 годы"</t>
  </si>
  <si>
    <t>Полигон твердо-бытовых отходов</t>
  </si>
  <si>
    <t>Канализационный коллектор</t>
  </si>
  <si>
    <t>Прочие расходы (консервация и охрана объекта Городской стадион, услуги Заказчика-Застройщика)</t>
  </si>
  <si>
    <t>Кредиторская задолженность</t>
  </si>
  <si>
    <t xml:space="preserve"> № п/п</t>
  </si>
  <si>
    <t>1.1.</t>
  </si>
  <si>
    <t>1.</t>
  </si>
  <si>
    <t>2.</t>
  </si>
  <si>
    <t>Наименование мероприятий и работ</t>
  </si>
  <si>
    <t>Плановый период</t>
  </si>
  <si>
    <t>Объем финансирования, тыс. руб.</t>
  </si>
  <si>
    <t>в том числе:</t>
  </si>
  <si>
    <t>Всего</t>
  </si>
  <si>
    <t>городской бюджет</t>
  </si>
  <si>
    <t>областной бюджет</t>
  </si>
  <si>
    <t xml:space="preserve">Проектирование детского сада в м-не 4 "А" </t>
  </si>
  <si>
    <t>2013 год</t>
  </si>
  <si>
    <t>Технический надзор за реконструкцией помещений школы № 8 под детский сад</t>
  </si>
  <si>
    <t>1.2.</t>
  </si>
  <si>
    <t>Реконструкция помещений школы № 8 под детский сад</t>
  </si>
  <si>
    <t>1.3.</t>
  </si>
  <si>
    <t>2012 год</t>
  </si>
  <si>
    <t xml:space="preserve"> Реконструкция  помещений школы под  д/сад ( стадия  «РД» )</t>
  </si>
  <si>
    <t>Реконструкция помещений школы под детский сад</t>
  </si>
  <si>
    <t>3.</t>
  </si>
  <si>
    <t>Городской стадион (стадия "РД")</t>
  </si>
  <si>
    <t>2014 год</t>
  </si>
  <si>
    <t>Строительство городского стадиона</t>
  </si>
  <si>
    <t>Строительство лыжероллерной трассы</t>
  </si>
  <si>
    <t xml:space="preserve">Строительство детского сада в м-не 4 "А" </t>
  </si>
  <si>
    <t>Поликлиника (экспертиза проекта)</t>
  </si>
  <si>
    <t>Акушерское отделение (экспертиза проекта)</t>
  </si>
  <si>
    <t>Паталогоанатомическое отделение (экспертиза проекта)</t>
  </si>
  <si>
    <t>Исполнитель программного мероприятия</t>
  </si>
  <si>
    <t>Ожидаемый результат</t>
  </si>
  <si>
    <t xml:space="preserve">                             VII. Программные мероприятия</t>
  </si>
  <si>
    <t>2012 -2014 гг</t>
  </si>
  <si>
    <t>согласно результатов торгов</t>
  </si>
  <si>
    <t>2.1.</t>
  </si>
  <si>
    <t>3.1.</t>
  </si>
  <si>
    <t>Обеспечение сохранности и безопасности объекта</t>
  </si>
  <si>
    <t>ИТОГО ПО ПРОГРАММЕ</t>
  </si>
  <si>
    <t>ООО «  БШС -95»</t>
  </si>
  <si>
    <t>федеральный бюджет</t>
  </si>
  <si>
    <t>внебюджетные источники</t>
  </si>
  <si>
    <t>иные не запрещенные законодательством источники</t>
  </si>
  <si>
    <t>Оформление                             проектно – сметной документации</t>
  </si>
  <si>
    <t>1.4.</t>
  </si>
  <si>
    <t>1.5.</t>
  </si>
  <si>
    <t>1.6.</t>
  </si>
  <si>
    <t>1.7.</t>
  </si>
  <si>
    <t>1.8.</t>
  </si>
  <si>
    <t>1.9.</t>
  </si>
  <si>
    <t>1.10.</t>
  </si>
  <si>
    <t>2.2.</t>
  </si>
  <si>
    <t>2.3.</t>
  </si>
  <si>
    <t>2.4.</t>
  </si>
  <si>
    <t>2.5.</t>
  </si>
  <si>
    <t>2.6.</t>
  </si>
  <si>
    <t>Наличие проекта, получение положительного экспертного  заключения, контроль за соблюдением норм и правил СНиП для строительства Городского стадиона</t>
  </si>
  <si>
    <t>Наличие проекта, получение положительного экспертного  заключения, контроль за соблюдением норм и правил СНиП для строительства канализационного коллектора</t>
  </si>
  <si>
    <t>Наличие проекта, получение положительного экспертного  заключения, контроль за соблюдением норм и правил СНиП для строительства полигона твердо-бытовых отходов</t>
  </si>
  <si>
    <t>Наличие проекта, получение положительного экспертного  заключения, контроль за соблюдением норм и правил СНиП для строительства д/сада в м-не 4 "А"</t>
  </si>
  <si>
    <t>Контроль за соблюдением норм и правил СНиП при реконструкции помещений школы под д/сад</t>
  </si>
  <si>
    <t>Наличие  проекта, получение положительного экспертного  заключения, контроль за соблюдением норм и правил СНиП для реконструкции помещений школы под д/сад на 60 мест</t>
  </si>
  <si>
    <t>Получение положительного экспертного  заключения для строительства паталогоанатомического отделения</t>
  </si>
  <si>
    <t>Удовлетворение потребности населения города в дошкольных образовательных учреждениях ( д/сад на 60 мест)</t>
  </si>
  <si>
    <t>Снижение вредного воздействия отходов производства и потребления на окружающую среду</t>
  </si>
  <si>
    <t>Повышение обеспеченности жителей города спортсооружениями</t>
  </si>
  <si>
    <t xml:space="preserve">Удовлетворение потребности населения города в дошкольных образовательных учреждениях </t>
  </si>
  <si>
    <t>Получение положительного экспертного  заключения для строительства акушерского отделения с целью оказания качественной медицинской помощи</t>
  </si>
  <si>
    <t>Получение положительного экспертного  заключения для строительства поликлиники на 600 посещений для оказания доступной и качественной медицинской помощи</t>
  </si>
  <si>
    <t>Капитальное строительство и реконструкция</t>
  </si>
  <si>
    <t>ООО «  Яшма»</t>
  </si>
  <si>
    <t>3.2.</t>
  </si>
  <si>
    <t>ООО "БШС-95" Берёзовский завод КПД</t>
  </si>
  <si>
    <t>3.3.</t>
  </si>
  <si>
    <t>Строительный контроль инадзор по объекту "Реконструкция детского сада"</t>
  </si>
  <si>
    <t>ООО "Центр содействия застройщикам"</t>
  </si>
  <si>
    <t>3.4.</t>
  </si>
  <si>
    <t>Проектные работы по объекту "Реконструкция детского сада"</t>
  </si>
  <si>
    <t>МП УКС</t>
  </si>
  <si>
    <t>3.5.</t>
  </si>
  <si>
    <t>Разработка проектно-сметной документации для строительства городского стадиона</t>
  </si>
  <si>
    <t>?</t>
  </si>
  <si>
    <t>3.6.</t>
  </si>
  <si>
    <t>ГлавУКС</t>
  </si>
  <si>
    <t>Строительство пристройки к школе №8</t>
  </si>
  <si>
    <t>ООО БГТиЗ</t>
  </si>
  <si>
    <t>ООО БШС-95 ООО Яшма</t>
  </si>
  <si>
    <r>
      <t>2012 год</t>
    </r>
    <r>
      <rPr>
        <sz val="10"/>
        <color indexed="10"/>
        <rFont val="Times New Roman"/>
        <family val="1"/>
      </rPr>
      <t xml:space="preserve"> </t>
    </r>
  </si>
  <si>
    <t>ООО Центр содействия застройщикам</t>
  </si>
  <si>
    <t>МП "УКС"</t>
  </si>
  <si>
    <t>ООО "Застава"</t>
  </si>
  <si>
    <t>ГПК "ГлавУКС"</t>
  </si>
  <si>
    <t>Первый заместитель главы города                                                                                                                                                        Д.А.Титов</t>
  </si>
  <si>
    <t>Проектные работы по реконструкции помещения школы №8 для размещения детского сада г.Березовский, микрорайон №4,б-р Молодежный,19</t>
  </si>
  <si>
    <t>Наличие проекта, получение положительного экспертного заключения, контроль за соблюдением норм и правил СНиП для реконструкции</t>
  </si>
  <si>
    <t>1.10</t>
  </si>
  <si>
    <t>1.11.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</si>
</sst>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[$-FC19]d\ mmmm\ yyyy\ &quot;г.&quot;"/>
    <numFmt numFmtId="177" formatCode="0.0%"/>
    <numFmt numFmtId="178" formatCode="#,##0.000_р_."/>
    <numFmt numFmtId="179" formatCode="#,##0.000"/>
    <numFmt numFmtId="180" formatCode="#,##0.0000"/>
    <numFmt numFmtId="181" formatCode="0.00_ ;[Red]\-0.00\ "/>
    <numFmt numFmtId="182" formatCode="0.000_ ;[Red]\-0.000\ "/>
    <numFmt numFmtId="183" formatCode="0_ ;[Red]\-0\ "/>
    <numFmt numFmtId="184" formatCode="#,##0.00_р_.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8.8"/>
      <color indexed="63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49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/>
    </xf>
    <xf numFmtId="184" fontId="25" fillId="0" borderId="0" xfId="0" applyNumberFormat="1" applyFont="1" applyAlignment="1">
      <alignment/>
    </xf>
    <xf numFmtId="184" fontId="25" fillId="0" borderId="0" xfId="0" applyNumberFormat="1" applyFont="1" applyFill="1" applyAlignment="1">
      <alignment/>
    </xf>
    <xf numFmtId="178" fontId="22" fillId="0" borderId="10" xfId="0" applyNumberFormat="1" applyFont="1" applyBorder="1" applyAlignment="1">
      <alignment horizontal="left" wrapText="1"/>
    </xf>
    <xf numFmtId="178" fontId="22" fillId="0" borderId="10" xfId="0" applyNumberFormat="1" applyFont="1" applyBorder="1" applyAlignment="1">
      <alignment horizontal="center" wrapText="1"/>
    </xf>
    <xf numFmtId="178" fontId="22" fillId="0" borderId="10" xfId="0" applyNumberFormat="1" applyFont="1" applyFill="1" applyBorder="1" applyAlignment="1">
      <alignment horizontal="right" wrapText="1"/>
    </xf>
    <xf numFmtId="178" fontId="24" fillId="0" borderId="10" xfId="0" applyNumberFormat="1" applyFont="1" applyBorder="1" applyAlignment="1">
      <alignment horizontal="left" wrapText="1"/>
    </xf>
    <xf numFmtId="178" fontId="25" fillId="0" borderId="0" xfId="0" applyNumberFormat="1" applyFont="1" applyAlignment="1">
      <alignment/>
    </xf>
    <xf numFmtId="178" fontId="25" fillId="0" borderId="0" xfId="0" applyNumberFormat="1" applyFont="1" applyFill="1" applyAlignment="1">
      <alignment/>
    </xf>
    <xf numFmtId="178" fontId="22" fillId="0" borderId="10" xfId="0" applyNumberFormat="1" applyFont="1" applyFill="1" applyBorder="1" applyAlignment="1">
      <alignment horizontal="center" wrapText="1"/>
    </xf>
    <xf numFmtId="178" fontId="23" fillId="0" borderId="0" xfId="0" applyNumberFormat="1" applyFont="1" applyFill="1" applyBorder="1" applyAlignment="1">
      <alignment horizontal="left" vertical="center" wrapText="1"/>
    </xf>
    <xf numFmtId="178" fontId="23" fillId="0" borderId="0" xfId="0" applyNumberFormat="1" applyFont="1" applyBorder="1" applyAlignment="1">
      <alignment/>
    </xf>
    <xf numFmtId="178" fontId="23" fillId="0" borderId="0" xfId="0" applyNumberFormat="1" applyFont="1" applyFill="1" applyBorder="1" applyAlignment="1">
      <alignment horizontal="right"/>
    </xf>
    <xf numFmtId="178" fontId="25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2" fillId="0" borderId="10" xfId="0" applyFont="1" applyBorder="1" applyAlignment="1">
      <alignment wrapText="1"/>
    </xf>
    <xf numFmtId="178" fontId="22" fillId="0" borderId="10" xfId="0" applyNumberFormat="1" applyFont="1" applyBorder="1" applyAlignment="1">
      <alignment vertical="center" wrapText="1"/>
    </xf>
    <xf numFmtId="178" fontId="0" fillId="0" borderId="10" xfId="0" applyNumberFormat="1" applyBorder="1" applyAlignment="1">
      <alignment horizontal="right" wrapText="1"/>
    </xf>
    <xf numFmtId="178" fontId="22" fillId="0" borderId="10" xfId="0" applyNumberFormat="1" applyFont="1" applyBorder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184" fontId="22" fillId="0" borderId="10" xfId="0" applyNumberFormat="1" applyFont="1" applyBorder="1" applyAlignment="1">
      <alignment horizontal="right"/>
    </xf>
    <xf numFmtId="178" fontId="22" fillId="8" borderId="10" xfId="0" applyNumberFormat="1" applyFont="1" applyFill="1" applyBorder="1" applyAlignment="1">
      <alignment horizontal="center" wrapText="1"/>
    </xf>
    <xf numFmtId="178" fontId="22" fillId="0" borderId="10" xfId="0" applyNumberFormat="1" applyFont="1" applyFill="1" applyBorder="1" applyAlignment="1">
      <alignment horizontal="left" wrapText="1"/>
    </xf>
    <xf numFmtId="178" fontId="22" fillId="0" borderId="10" xfId="0" applyNumberFormat="1" applyFont="1" applyFill="1" applyBorder="1" applyAlignment="1">
      <alignment wrapText="1"/>
    </xf>
    <xf numFmtId="178" fontId="22" fillId="18" borderId="10" xfId="0" applyNumberFormat="1" applyFont="1" applyFill="1" applyBorder="1" applyAlignment="1">
      <alignment horizontal="center" wrapText="1"/>
    </xf>
    <xf numFmtId="178" fontId="23" fillId="0" borderId="10" xfId="0" applyNumberFormat="1" applyFont="1" applyFill="1" applyBorder="1" applyAlignment="1">
      <alignment horizontal="right"/>
    </xf>
    <xf numFmtId="178" fontId="25" fillId="0" borderId="10" xfId="0" applyNumberFormat="1" applyFont="1" applyBorder="1" applyAlignment="1">
      <alignment horizontal="right"/>
    </xf>
    <xf numFmtId="178" fontId="25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 wrapText="1"/>
    </xf>
    <xf numFmtId="14" fontId="28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178" fontId="22" fillId="0" borderId="11" xfId="0" applyNumberFormat="1" applyFont="1" applyFill="1" applyBorder="1" applyAlignment="1">
      <alignment horizontal="center" wrapText="1"/>
    </xf>
    <xf numFmtId="165" fontId="27" fillId="8" borderId="11" xfId="0" applyNumberFormat="1" applyFont="1" applyFill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5" fontId="19" fillId="8" borderId="11" xfId="0" applyNumberFormat="1" applyFont="1" applyFill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31" fillId="8" borderId="11" xfId="0" applyNumberFormat="1" applyFont="1" applyFill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178" fontId="31" fillId="8" borderId="10" xfId="0" applyNumberFormat="1" applyFont="1" applyFill="1" applyBorder="1" applyAlignment="1">
      <alignment horizontal="center"/>
    </xf>
    <xf numFmtId="165" fontId="31" fillId="18" borderId="11" xfId="0" applyNumberFormat="1" applyFont="1" applyFill="1" applyBorder="1" applyAlignment="1">
      <alignment horizontal="center"/>
    </xf>
    <xf numFmtId="165" fontId="31" fillId="18" borderId="10" xfId="0" applyNumberFormat="1" applyFont="1" applyFill="1" applyBorder="1" applyAlignment="1">
      <alignment horizontal="center"/>
    </xf>
    <xf numFmtId="178" fontId="31" fillId="18" borderId="10" xfId="0" applyNumberFormat="1" applyFont="1" applyFill="1" applyBorder="1" applyAlignment="1">
      <alignment horizontal="center" wrapText="1"/>
    </xf>
    <xf numFmtId="178" fontId="22" fillId="0" borderId="10" xfId="0" applyNumberFormat="1" applyFont="1" applyFill="1" applyBorder="1" applyAlignment="1">
      <alignment horizontal="center"/>
    </xf>
    <xf numFmtId="178" fontId="24" fillId="0" borderId="10" xfId="0" applyNumberFormat="1" applyFont="1" applyBorder="1" applyAlignment="1">
      <alignment horizontal="center" wrapText="1"/>
    </xf>
    <xf numFmtId="178" fontId="25" fillId="0" borderId="10" xfId="0" applyNumberFormat="1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center"/>
    </xf>
    <xf numFmtId="178" fontId="25" fillId="0" borderId="0" xfId="0" applyNumberFormat="1" applyFont="1" applyBorder="1" applyAlignment="1">
      <alignment horizontal="center"/>
    </xf>
    <xf numFmtId="178" fontId="25" fillId="0" borderId="0" xfId="0" applyNumberFormat="1" applyFont="1" applyFill="1" applyAlignment="1">
      <alignment horizontal="center"/>
    </xf>
    <xf numFmtId="178" fontId="25" fillId="9" borderId="0" xfId="0" applyNumberFormat="1" applyFont="1" applyFill="1" applyAlignment="1">
      <alignment horizontal="center"/>
    </xf>
    <xf numFmtId="178" fontId="34" fillId="0" borderId="10" xfId="0" applyNumberFormat="1" applyFont="1" applyFill="1" applyBorder="1" applyAlignment="1">
      <alignment wrapText="1"/>
    </xf>
    <xf numFmtId="178" fontId="35" fillId="0" borderId="0" xfId="0" applyNumberFormat="1" applyFont="1" applyFill="1" applyAlignment="1">
      <alignment horizontal="center"/>
    </xf>
    <xf numFmtId="178" fontId="22" fillId="19" borderId="10" xfId="0" applyNumberFormat="1" applyFont="1" applyFill="1" applyBorder="1" applyAlignment="1">
      <alignment horizontal="center" wrapText="1"/>
    </xf>
    <xf numFmtId="178" fontId="22" fillId="20" borderId="10" xfId="0" applyNumberFormat="1" applyFont="1" applyFill="1" applyBorder="1" applyAlignment="1">
      <alignment horizontal="center" wrapText="1"/>
    </xf>
    <xf numFmtId="165" fontId="19" fillId="19" borderId="10" xfId="0" applyNumberFormat="1" applyFont="1" applyFill="1" applyBorder="1" applyAlignment="1">
      <alignment horizontal="center"/>
    </xf>
    <xf numFmtId="178" fontId="22" fillId="19" borderId="10" xfId="0" applyNumberFormat="1" applyFont="1" applyFill="1" applyBorder="1" applyAlignment="1">
      <alignment horizontal="center"/>
    </xf>
    <xf numFmtId="178" fontId="34" fillId="19" borderId="10" xfId="0" applyNumberFormat="1" applyFont="1" applyFill="1" applyBorder="1" applyAlignment="1">
      <alignment horizontal="center"/>
    </xf>
    <xf numFmtId="178" fontId="34" fillId="11" borderId="10" xfId="0" applyNumberFormat="1" applyFont="1" applyFill="1" applyBorder="1" applyAlignment="1">
      <alignment horizontal="center" wrapText="1"/>
    </xf>
    <xf numFmtId="178" fontId="36" fillId="19" borderId="10" xfId="0" applyNumberFormat="1" applyFont="1" applyFill="1" applyBorder="1" applyAlignment="1">
      <alignment horizontal="center" wrapText="1"/>
    </xf>
    <xf numFmtId="178" fontId="36" fillId="19" borderId="11" xfId="0" applyNumberFormat="1" applyFont="1" applyFill="1" applyBorder="1" applyAlignment="1">
      <alignment horizontal="center" wrapText="1"/>
    </xf>
    <xf numFmtId="178" fontId="36" fillId="19" borderId="12" xfId="0" applyNumberFormat="1" applyFont="1" applyFill="1" applyBorder="1" applyAlignment="1">
      <alignment horizontal="center" wrapText="1"/>
    </xf>
    <xf numFmtId="165" fontId="19" fillId="19" borderId="11" xfId="0" applyNumberFormat="1" applyFont="1" applyFill="1" applyBorder="1" applyAlignment="1">
      <alignment horizontal="center"/>
    </xf>
    <xf numFmtId="178" fontId="24" fillId="5" borderId="10" xfId="0" applyNumberFormat="1" applyFont="1" applyFill="1" applyBorder="1" applyAlignment="1">
      <alignment horizontal="center" wrapText="1"/>
    </xf>
    <xf numFmtId="165" fontId="19" fillId="5" borderId="11" xfId="0" applyNumberFormat="1" applyFont="1" applyFill="1" applyBorder="1" applyAlignment="1">
      <alignment horizontal="center"/>
    </xf>
    <xf numFmtId="178" fontId="22" fillId="5" borderId="10" xfId="0" applyNumberFormat="1" applyFont="1" applyFill="1" applyBorder="1" applyAlignment="1">
      <alignment horizontal="center" wrapText="1"/>
    </xf>
    <xf numFmtId="165" fontId="31" fillId="5" borderId="11" xfId="0" applyNumberFormat="1" applyFont="1" applyFill="1" applyBorder="1" applyAlignment="1">
      <alignment horizontal="center"/>
    </xf>
    <xf numFmtId="178" fontId="31" fillId="5" borderId="10" xfId="0" applyNumberFormat="1" applyFont="1" applyFill="1" applyBorder="1" applyAlignment="1">
      <alignment horizontal="center"/>
    </xf>
    <xf numFmtId="165" fontId="31" fillId="5" borderId="10" xfId="0" applyNumberFormat="1" applyFont="1" applyFill="1" applyBorder="1" applyAlignment="1">
      <alignment horizontal="center"/>
    </xf>
    <xf numFmtId="165" fontId="19" fillId="5" borderId="10" xfId="0" applyNumberFormat="1" applyFont="1" applyFill="1" applyBorder="1" applyAlignment="1">
      <alignment horizontal="center"/>
    </xf>
    <xf numFmtId="178" fontId="22" fillId="5" borderId="10" xfId="0" applyNumberFormat="1" applyFont="1" applyFill="1" applyBorder="1" applyAlignment="1">
      <alignment horizontal="center"/>
    </xf>
    <xf numFmtId="165" fontId="27" fillId="5" borderId="11" xfId="0" applyNumberFormat="1" applyFont="1" applyFill="1" applyBorder="1" applyAlignment="1">
      <alignment horizontal="center"/>
    </xf>
    <xf numFmtId="165" fontId="27" fillId="5" borderId="10" xfId="0" applyNumberFormat="1" applyFont="1" applyFill="1" applyBorder="1" applyAlignment="1">
      <alignment horizontal="center"/>
    </xf>
    <xf numFmtId="178" fontId="31" fillId="5" borderId="10" xfId="0" applyNumberFormat="1" applyFont="1" applyFill="1" applyBorder="1" applyAlignment="1">
      <alignment horizontal="center" wrapText="1"/>
    </xf>
    <xf numFmtId="178" fontId="23" fillId="5" borderId="0" xfId="0" applyNumberFormat="1" applyFont="1" applyFill="1" applyBorder="1" applyAlignment="1">
      <alignment/>
    </xf>
    <xf numFmtId="178" fontId="23" fillId="5" borderId="0" xfId="0" applyNumberFormat="1" applyFont="1" applyFill="1" applyBorder="1" applyAlignment="1">
      <alignment horizontal="center"/>
    </xf>
    <xf numFmtId="178" fontId="25" fillId="5" borderId="0" xfId="0" applyNumberFormat="1" applyFont="1" applyFill="1" applyBorder="1" applyAlignment="1">
      <alignment horizontal="center"/>
    </xf>
    <xf numFmtId="178" fontId="25" fillId="5" borderId="0" xfId="0" applyNumberFormat="1" applyFont="1" applyFill="1" applyAlignment="1">
      <alignment/>
    </xf>
    <xf numFmtId="178" fontId="25" fillId="5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8" fontId="22" fillId="5" borderId="13" xfId="0" applyNumberFormat="1" applyFont="1" applyFill="1" applyBorder="1" applyAlignment="1">
      <alignment horizontal="center" wrapText="1"/>
    </xf>
    <xf numFmtId="178" fontId="22" fillId="5" borderId="14" xfId="0" applyNumberFormat="1" applyFont="1" applyFill="1" applyBorder="1" applyAlignment="1">
      <alignment horizontal="center" wrapText="1"/>
    </xf>
    <xf numFmtId="178" fontId="22" fillId="5" borderId="15" xfId="0" applyNumberFormat="1" applyFont="1" applyFill="1" applyBorder="1" applyAlignment="1">
      <alignment horizontal="center" wrapText="1"/>
    </xf>
    <xf numFmtId="165" fontId="29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22" fillId="5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8" fontId="22" fillId="5" borderId="1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5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178" fontId="27" fillId="5" borderId="11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165" fontId="31" fillId="5" borderId="11" xfId="0" applyNumberFormat="1" applyFont="1" applyFill="1" applyBorder="1" applyAlignment="1">
      <alignment horizontal="center"/>
    </xf>
    <xf numFmtId="165" fontId="0" fillId="5" borderId="12" xfId="0" applyNumberFormat="1" applyFont="1" applyFill="1" applyBorder="1" applyAlignment="1">
      <alignment horizontal="center"/>
    </xf>
    <xf numFmtId="178" fontId="24" fillId="5" borderId="10" xfId="0" applyNumberFormat="1" applyFont="1" applyFill="1" applyBorder="1" applyAlignment="1">
      <alignment horizontal="center" wrapText="1"/>
    </xf>
    <xf numFmtId="165" fontId="19" fillId="5" borderId="11" xfId="0" applyNumberFormat="1" applyFont="1" applyFill="1" applyBorder="1" applyAlignment="1">
      <alignment horizontal="center"/>
    </xf>
    <xf numFmtId="178" fontId="24" fillId="5" borderId="11" xfId="0" applyNumberFormat="1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178" fontId="22" fillId="5" borderId="10" xfId="0" applyNumberFormat="1" applyFont="1" applyFill="1" applyBorder="1" applyAlignment="1">
      <alignment horizontal="center" wrapText="1"/>
    </xf>
    <xf numFmtId="49" fontId="22" fillId="0" borderId="13" xfId="0" applyNumberFormat="1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78" fontId="22" fillId="0" borderId="13" xfId="0" applyNumberFormat="1" applyFont="1" applyBorder="1" applyAlignment="1">
      <alignment vertical="center" wrapText="1"/>
    </xf>
    <xf numFmtId="178" fontId="22" fillId="0" borderId="14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178" fontId="22" fillId="0" borderId="20" xfId="0" applyNumberFormat="1" applyFont="1" applyBorder="1" applyAlignment="1">
      <alignment horizontal="left" vertical="center" wrapText="1"/>
    </xf>
    <xf numFmtId="178" fontId="22" fillId="0" borderId="14" xfId="0" applyNumberFormat="1" applyFont="1" applyBorder="1" applyAlignment="1">
      <alignment horizontal="left" vertical="center" wrapText="1"/>
    </xf>
    <xf numFmtId="178" fontId="22" fillId="5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8" fontId="22" fillId="5" borderId="19" xfId="0" applyNumberFormat="1" applyFont="1" applyFill="1" applyBorder="1" applyAlignment="1">
      <alignment horizontal="center" wrapText="1"/>
    </xf>
    <xf numFmtId="178" fontId="22" fillId="0" borderId="13" xfId="0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2" fillId="0" borderId="21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178" fontId="22" fillId="5" borderId="14" xfId="0" applyNumberFormat="1" applyFont="1" applyFill="1" applyBorder="1" applyAlignment="1">
      <alignment horizontal="center" wrapText="1"/>
    </xf>
    <xf numFmtId="0" fontId="0" fillId="5" borderId="12" xfId="0" applyFont="1" applyFill="1" applyBorder="1" applyAlignment="1">
      <alignment horizontal="center"/>
    </xf>
    <xf numFmtId="178" fontId="22" fillId="0" borderId="14" xfId="0" applyNumberFormat="1" applyFont="1" applyBorder="1" applyAlignment="1">
      <alignment horizontal="left" wrapText="1"/>
    </xf>
    <xf numFmtId="178" fontId="22" fillId="0" borderId="13" xfId="0" applyNumberFormat="1" applyFont="1" applyFill="1" applyBorder="1" applyAlignment="1">
      <alignment wrapText="1"/>
    </xf>
    <xf numFmtId="178" fontId="22" fillId="0" borderId="14" xfId="0" applyNumberFormat="1" applyFont="1" applyFill="1" applyBorder="1" applyAlignment="1">
      <alignment wrapText="1"/>
    </xf>
    <xf numFmtId="49" fontId="22" fillId="0" borderId="17" xfId="0" applyNumberFormat="1" applyFont="1" applyBorder="1" applyAlignment="1">
      <alignment horizontal="right"/>
    </xf>
    <xf numFmtId="178" fontId="22" fillId="0" borderId="13" xfId="0" applyNumberFormat="1" applyFont="1" applyFill="1" applyBorder="1" applyAlignment="1">
      <alignment vertical="center" wrapText="1"/>
    </xf>
    <xf numFmtId="178" fontId="22" fillId="0" borderId="17" xfId="0" applyNumberFormat="1" applyFont="1" applyFill="1" applyBorder="1" applyAlignment="1">
      <alignment vertical="center" wrapText="1"/>
    </xf>
    <xf numFmtId="178" fontId="22" fillId="0" borderId="14" xfId="0" applyNumberFormat="1" applyFont="1" applyFill="1" applyBorder="1" applyAlignment="1">
      <alignment vertical="center" wrapText="1"/>
    </xf>
    <xf numFmtId="178" fontId="22" fillId="0" borderId="17" xfId="0" applyNumberFormat="1" applyFont="1" applyFill="1" applyBorder="1" applyAlignment="1">
      <alignment wrapText="1"/>
    </xf>
    <xf numFmtId="178" fontId="36" fillId="5" borderId="10" xfId="0" applyNumberFormat="1" applyFont="1" applyFill="1" applyBorder="1" applyAlignment="1">
      <alignment horizontal="center" wrapText="1"/>
    </xf>
    <xf numFmtId="178" fontId="22" fillId="0" borderId="13" xfId="0" applyNumberFormat="1" applyFont="1" applyBorder="1" applyAlignment="1">
      <alignment horizontal="left" vertical="center" wrapText="1"/>
    </xf>
    <xf numFmtId="165" fontId="27" fillId="5" borderId="1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 wrapText="1"/>
    </xf>
    <xf numFmtId="178" fontId="27" fillId="5" borderId="10" xfId="0" applyNumberFormat="1" applyFont="1" applyFill="1" applyBorder="1" applyAlignment="1">
      <alignment horizontal="center" wrapText="1"/>
    </xf>
    <xf numFmtId="0" fontId="32" fillId="5" borderId="10" xfId="0" applyFont="1" applyFill="1" applyBorder="1" applyAlignment="1">
      <alignment horizontal="center" wrapText="1"/>
    </xf>
    <xf numFmtId="165" fontId="33" fillId="5" borderId="12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 wrapText="1"/>
    </xf>
    <xf numFmtId="165" fontId="0" fillId="5" borderId="12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65" fontId="0" fillId="5" borderId="12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78" fontId="22" fillId="19" borderId="10" xfId="0" applyNumberFormat="1" applyFont="1" applyFill="1" applyBorder="1" applyAlignment="1">
      <alignment horizontal="center" wrapText="1"/>
    </xf>
    <xf numFmtId="178" fontId="22" fillId="0" borderId="10" xfId="0" applyNumberFormat="1" applyFont="1" applyFill="1" applyBorder="1" applyAlignment="1">
      <alignment horizontal="center" wrapText="1"/>
    </xf>
    <xf numFmtId="178" fontId="22" fillId="0" borderId="10" xfId="0" applyNumberFormat="1" applyFont="1" applyBorder="1" applyAlignment="1">
      <alignment horizontal="center" wrapText="1"/>
    </xf>
    <xf numFmtId="178" fontId="34" fillId="19" borderId="10" xfId="0" applyNumberFormat="1" applyFont="1" applyFill="1" applyBorder="1" applyAlignment="1">
      <alignment horizontal="center" wrapText="1"/>
    </xf>
    <xf numFmtId="178" fontId="22" fillId="19" borderId="11" xfId="0" applyNumberFormat="1" applyFont="1" applyFill="1" applyBorder="1" applyAlignment="1">
      <alignment horizontal="center" wrapText="1"/>
    </xf>
    <xf numFmtId="178" fontId="22" fillId="19" borderId="12" xfId="0" applyNumberFormat="1" applyFont="1" applyFill="1" applyBorder="1" applyAlignment="1">
      <alignment horizontal="center" wrapText="1"/>
    </xf>
    <xf numFmtId="178" fontId="34" fillId="19" borderId="11" xfId="0" applyNumberFormat="1" applyFont="1" applyFill="1" applyBorder="1" applyAlignment="1">
      <alignment horizontal="center" wrapText="1"/>
    </xf>
    <xf numFmtId="178" fontId="34" fillId="19" borderId="12" xfId="0" applyNumberFormat="1" applyFont="1" applyFill="1" applyBorder="1" applyAlignment="1">
      <alignment horizontal="center" wrapText="1"/>
    </xf>
    <xf numFmtId="178" fontId="22" fillId="0" borderId="11" xfId="0" applyNumberFormat="1" applyFont="1" applyFill="1" applyBorder="1" applyAlignment="1">
      <alignment horizontal="center" wrapText="1"/>
    </xf>
    <xf numFmtId="178" fontId="27" fillId="8" borderId="11" xfId="0" applyNumberFormat="1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78" fontId="34" fillId="11" borderId="10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178" fontId="22" fillId="8" borderId="11" xfId="0" applyNumberFormat="1" applyFont="1" applyFill="1" applyBorder="1" applyAlignment="1">
      <alignment horizontal="center" wrapText="1"/>
    </xf>
    <xf numFmtId="178" fontId="22" fillId="8" borderId="12" xfId="0" applyNumberFormat="1" applyFont="1" applyFill="1" applyBorder="1" applyAlignment="1">
      <alignment horizontal="center" wrapText="1"/>
    </xf>
    <xf numFmtId="178" fontId="27" fillId="18" borderId="10" xfId="0" applyNumberFormat="1" applyFont="1" applyFill="1" applyBorder="1" applyAlignment="1">
      <alignment horizontal="center" wrapText="1"/>
    </xf>
    <xf numFmtId="0" fontId="32" fillId="18" borderId="10" xfId="0" applyFont="1" applyFill="1" applyBorder="1" applyAlignment="1">
      <alignment horizontal="center" wrapText="1"/>
    </xf>
    <xf numFmtId="165" fontId="31" fillId="18" borderId="11" xfId="0" applyNumberFormat="1" applyFont="1" applyFill="1" applyBorder="1" applyAlignment="1">
      <alignment horizontal="center"/>
    </xf>
    <xf numFmtId="165" fontId="33" fillId="18" borderId="12" xfId="0" applyNumberFormat="1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65" fontId="31" fillId="0" borderId="11" xfId="0" applyNumberFormat="1" applyFont="1" applyBorder="1" applyAlignment="1">
      <alignment horizontal="center"/>
    </xf>
    <xf numFmtId="165" fontId="27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78" fontId="24" fillId="8" borderId="10" xfId="0" applyNumberFormat="1" applyFont="1" applyFill="1" applyBorder="1" applyAlignment="1">
      <alignment horizontal="center" wrapText="1"/>
    </xf>
    <xf numFmtId="178" fontId="24" fillId="8" borderId="11" xfId="0" applyNumberFormat="1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 wrapText="1"/>
    </xf>
    <xf numFmtId="178" fontId="24" fillId="20" borderId="10" xfId="0" applyNumberFormat="1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/>
    </xf>
    <xf numFmtId="178" fontId="36" fillId="19" borderId="11" xfId="0" applyNumberFormat="1" applyFont="1" applyFill="1" applyBorder="1" applyAlignment="1">
      <alignment horizontal="center" wrapText="1"/>
    </xf>
    <xf numFmtId="178" fontId="36" fillId="19" borderId="12" xfId="0" applyNumberFormat="1" applyFont="1" applyFill="1" applyBorder="1" applyAlignment="1">
      <alignment horizontal="center" wrapText="1"/>
    </xf>
    <xf numFmtId="178" fontId="36" fillId="19" borderId="10" xfId="0" applyNumberFormat="1" applyFont="1" applyFill="1" applyBorder="1" applyAlignment="1">
      <alignment horizontal="center" wrapText="1"/>
    </xf>
    <xf numFmtId="165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78" fontId="24" fillId="0" borderId="11" xfId="0" applyNumberFormat="1" applyFont="1" applyFill="1" applyBorder="1" applyAlignment="1">
      <alignment horizontal="center" wrapText="1"/>
    </xf>
    <xf numFmtId="178" fontId="22" fillId="0" borderId="12" xfId="0" applyNumberFormat="1" applyFont="1" applyFill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75" zoomScaleNormal="75" zoomScalePageLayoutView="0" workbookViewId="0" topLeftCell="A40">
      <selection activeCell="B37" sqref="B37:B38"/>
    </sheetView>
  </sheetViews>
  <sheetFormatPr defaultColWidth="9.140625" defaultRowHeight="15"/>
  <cols>
    <col min="1" max="1" width="6.7109375" style="0" customWidth="1"/>
    <col min="2" max="2" width="25.7109375" style="0" customWidth="1"/>
    <col min="3" max="3" width="12.57421875" style="0" customWidth="1"/>
    <col min="4" max="4" width="11.57421875" style="4" bestFit="1" customWidth="1"/>
    <col min="5" max="5" width="4.28125" style="4" customWidth="1"/>
    <col min="6" max="6" width="16.140625" style="4" customWidth="1"/>
    <col min="7" max="7" width="11.421875" style="4" customWidth="1"/>
    <col min="8" max="8" width="9.28125" style="4" bestFit="1" customWidth="1"/>
    <col min="9" max="9" width="2.7109375" style="4" customWidth="1"/>
    <col min="10" max="10" width="13.28125" style="4" customWidth="1"/>
    <col min="11" max="11" width="13.140625" style="4" customWidth="1"/>
    <col min="12" max="12" width="26.00390625" style="4" customWidth="1"/>
  </cols>
  <sheetData>
    <row r="1" spans="2:12" ht="38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.75">
      <c r="A2" s="7"/>
      <c r="B2" s="3"/>
      <c r="C2" s="3"/>
      <c r="D2" s="3" t="s">
        <v>37</v>
      </c>
      <c r="E2" s="3"/>
      <c r="F2" s="3"/>
      <c r="G2" s="3"/>
      <c r="H2" s="3"/>
      <c r="I2" s="3"/>
      <c r="J2" s="3"/>
      <c r="K2" s="3"/>
      <c r="L2" s="3"/>
    </row>
    <row r="3" spans="1:12" ht="18.7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105" t="s">
        <v>6</v>
      </c>
      <c r="B4" s="106" t="s">
        <v>10</v>
      </c>
      <c r="C4" s="107" t="s">
        <v>11</v>
      </c>
      <c r="D4" s="108" t="s">
        <v>12</v>
      </c>
      <c r="E4" s="109"/>
      <c r="F4" s="109"/>
      <c r="G4" s="109"/>
      <c r="H4" s="109"/>
      <c r="I4" s="109"/>
      <c r="J4" s="110"/>
      <c r="K4" s="111" t="s">
        <v>35</v>
      </c>
      <c r="L4" s="111" t="s">
        <v>36</v>
      </c>
    </row>
    <row r="5" spans="1:12" ht="15.75" customHeight="1">
      <c r="A5" s="105"/>
      <c r="B5" s="106"/>
      <c r="C5" s="107"/>
      <c r="D5" s="114" t="s">
        <v>14</v>
      </c>
      <c r="E5" s="115"/>
      <c r="F5" s="108" t="s">
        <v>13</v>
      </c>
      <c r="G5" s="109"/>
      <c r="H5" s="109"/>
      <c r="I5" s="109"/>
      <c r="J5" s="110"/>
      <c r="K5" s="112"/>
      <c r="L5" s="112"/>
    </row>
    <row r="6" spans="1:12" ht="30" customHeight="1">
      <c r="A6" s="105"/>
      <c r="B6" s="106"/>
      <c r="C6" s="107"/>
      <c r="D6" s="116"/>
      <c r="E6" s="117"/>
      <c r="F6" s="111" t="s">
        <v>15</v>
      </c>
      <c r="G6" s="108" t="s">
        <v>47</v>
      </c>
      <c r="H6" s="109"/>
      <c r="I6" s="109"/>
      <c r="J6" s="110"/>
      <c r="K6" s="112"/>
      <c r="L6" s="112"/>
    </row>
    <row r="7" spans="1:12" ht="54" customHeight="1">
      <c r="A7" s="105"/>
      <c r="B7" s="106"/>
      <c r="C7" s="107"/>
      <c r="D7" s="116"/>
      <c r="E7" s="117"/>
      <c r="F7" s="112"/>
      <c r="G7" s="111" t="s">
        <v>45</v>
      </c>
      <c r="H7" s="121" t="s">
        <v>16</v>
      </c>
      <c r="I7" s="121"/>
      <c r="J7" s="121" t="s">
        <v>46</v>
      </c>
      <c r="K7" s="112"/>
      <c r="L7" s="112"/>
    </row>
    <row r="8" spans="1:12" ht="27" customHeight="1">
      <c r="A8" s="105"/>
      <c r="B8" s="106"/>
      <c r="C8" s="107"/>
      <c r="D8" s="118"/>
      <c r="E8" s="119"/>
      <c r="F8" s="113"/>
      <c r="G8" s="120"/>
      <c r="H8" s="121"/>
      <c r="I8" s="121"/>
      <c r="J8" s="121"/>
      <c r="K8" s="113"/>
      <c r="L8" s="113"/>
    </row>
    <row r="9" spans="1:12" ht="15.75">
      <c r="A9" s="15">
        <v>1</v>
      </c>
      <c r="B9" s="6">
        <v>2</v>
      </c>
      <c r="C9" s="6">
        <v>3</v>
      </c>
      <c r="D9" s="122">
        <v>4</v>
      </c>
      <c r="E9" s="123"/>
      <c r="F9" s="5">
        <v>5</v>
      </c>
      <c r="G9" s="5">
        <v>6</v>
      </c>
      <c r="H9" s="122">
        <v>7</v>
      </c>
      <c r="I9" s="123"/>
      <c r="J9" s="35">
        <v>8</v>
      </c>
      <c r="K9" s="35">
        <v>9</v>
      </c>
      <c r="L9" s="5">
        <v>10</v>
      </c>
    </row>
    <row r="10" spans="1:12" ht="48" customHeight="1">
      <c r="A10" s="30" t="s">
        <v>8</v>
      </c>
      <c r="B10" s="48" t="s">
        <v>48</v>
      </c>
      <c r="C10" s="81" t="s">
        <v>38</v>
      </c>
      <c r="D10" s="124">
        <f>SUM(D11:E13)</f>
        <v>11138.036</v>
      </c>
      <c r="E10" s="125"/>
      <c r="F10" s="83">
        <f>D10</f>
        <v>11138.036</v>
      </c>
      <c r="G10" s="82">
        <v>0</v>
      </c>
      <c r="H10" s="126">
        <v>0</v>
      </c>
      <c r="I10" s="127"/>
      <c r="J10" s="84">
        <v>0</v>
      </c>
      <c r="K10" s="36"/>
      <c r="L10" s="36"/>
    </row>
    <row r="11" spans="1:12" ht="21" customHeight="1">
      <c r="A11" s="30"/>
      <c r="B11" s="37"/>
      <c r="C11" s="81" t="s">
        <v>23</v>
      </c>
      <c r="D11" s="128">
        <f>D14+D15+D16+D18+D19</f>
        <v>6727.745</v>
      </c>
      <c r="E11" s="128"/>
      <c r="F11" s="81">
        <f>F14+F15+F16+F18+F19</f>
        <v>6727.745</v>
      </c>
      <c r="G11" s="80">
        <v>0</v>
      </c>
      <c r="H11" s="129">
        <v>0</v>
      </c>
      <c r="I11" s="127"/>
      <c r="J11" s="85">
        <v>0</v>
      </c>
      <c r="K11" s="36"/>
      <c r="L11" s="36"/>
    </row>
    <row r="12" spans="1:12" ht="23.25" customHeight="1">
      <c r="A12" s="30"/>
      <c r="B12" s="37"/>
      <c r="C12" s="81" t="s">
        <v>18</v>
      </c>
      <c r="D12" s="130">
        <f>D22+D23</f>
        <v>910.291</v>
      </c>
      <c r="E12" s="131"/>
      <c r="F12" s="81">
        <f>F22+F23</f>
        <v>910.291</v>
      </c>
      <c r="G12" s="81">
        <f>G20+G22</f>
        <v>0</v>
      </c>
      <c r="H12" s="101">
        <v>0</v>
      </c>
      <c r="I12" s="103"/>
      <c r="J12" s="81">
        <f>J20+J22</f>
        <v>0</v>
      </c>
      <c r="K12" s="36"/>
      <c r="L12" s="36"/>
    </row>
    <row r="13" spans="1:12" ht="24" customHeight="1">
      <c r="A13" s="30"/>
      <c r="B13" s="37"/>
      <c r="C13" s="81" t="s">
        <v>28</v>
      </c>
      <c r="D13" s="128">
        <f>SUM(F13:L13)</f>
        <v>3500</v>
      </c>
      <c r="E13" s="128"/>
      <c r="F13" s="81">
        <f>F17+F21+F24+F25+F26</f>
        <v>3500</v>
      </c>
      <c r="G13" s="80">
        <v>0</v>
      </c>
      <c r="H13" s="129">
        <v>0</v>
      </c>
      <c r="I13" s="127"/>
      <c r="J13" s="85">
        <v>0</v>
      </c>
      <c r="K13" s="36"/>
      <c r="L13" s="36"/>
    </row>
    <row r="14" spans="1:12" ht="90.75" customHeight="1">
      <c r="A14" s="12" t="s">
        <v>7</v>
      </c>
      <c r="B14" s="31" t="s">
        <v>24</v>
      </c>
      <c r="C14" s="81" t="s">
        <v>23</v>
      </c>
      <c r="D14" s="101">
        <f aca="true" t="shared" si="0" ref="D14:D19">SUM(F14:J14)</f>
        <v>4112.806</v>
      </c>
      <c r="E14" s="103"/>
      <c r="F14" s="81">
        <v>4112.806</v>
      </c>
      <c r="G14" s="81">
        <v>0</v>
      </c>
      <c r="H14" s="132">
        <v>0</v>
      </c>
      <c r="I14" s="132"/>
      <c r="J14" s="81">
        <v>0</v>
      </c>
      <c r="K14" s="18" t="s">
        <v>83</v>
      </c>
      <c r="L14" s="31" t="s">
        <v>66</v>
      </c>
    </row>
    <row r="15" spans="1:12" ht="93" customHeight="1">
      <c r="A15" s="11" t="s">
        <v>20</v>
      </c>
      <c r="B15" s="32" t="s">
        <v>2</v>
      </c>
      <c r="C15" s="81" t="s">
        <v>23</v>
      </c>
      <c r="D15" s="101">
        <f t="shared" si="0"/>
        <v>35.399</v>
      </c>
      <c r="E15" s="103"/>
      <c r="F15" s="86">
        <v>35.399</v>
      </c>
      <c r="G15" s="81">
        <v>0</v>
      </c>
      <c r="H15" s="132">
        <v>0</v>
      </c>
      <c r="I15" s="132"/>
      <c r="J15" s="81">
        <v>0</v>
      </c>
      <c r="K15" s="18" t="s">
        <v>90</v>
      </c>
      <c r="L15" s="31" t="s">
        <v>63</v>
      </c>
    </row>
    <row r="16" spans="1:12" ht="64.5" customHeight="1">
      <c r="A16" s="133" t="s">
        <v>22</v>
      </c>
      <c r="B16" s="135" t="s">
        <v>3</v>
      </c>
      <c r="C16" s="81" t="s">
        <v>23</v>
      </c>
      <c r="D16" s="101">
        <f t="shared" si="0"/>
        <v>286.293</v>
      </c>
      <c r="E16" s="103"/>
      <c r="F16" s="86">
        <v>286.293</v>
      </c>
      <c r="G16" s="81">
        <v>0</v>
      </c>
      <c r="H16" s="132">
        <v>0</v>
      </c>
      <c r="I16" s="132"/>
      <c r="J16" s="81">
        <v>0</v>
      </c>
      <c r="K16" s="18" t="s">
        <v>90</v>
      </c>
      <c r="L16" s="137" t="s">
        <v>62</v>
      </c>
    </row>
    <row r="17" spans="1:12" ht="46.5" customHeight="1">
      <c r="A17" s="134"/>
      <c r="B17" s="136"/>
      <c r="C17" s="81" t="s">
        <v>28</v>
      </c>
      <c r="D17" s="101">
        <f t="shared" si="0"/>
        <v>1000</v>
      </c>
      <c r="E17" s="103"/>
      <c r="F17" s="81">
        <v>1000</v>
      </c>
      <c r="G17" s="81">
        <v>0</v>
      </c>
      <c r="H17" s="132">
        <v>0</v>
      </c>
      <c r="I17" s="132"/>
      <c r="J17" s="81">
        <v>0</v>
      </c>
      <c r="K17" s="18" t="s">
        <v>39</v>
      </c>
      <c r="L17" s="138"/>
    </row>
    <row r="18" spans="1:12" ht="81.75" customHeight="1">
      <c r="A18" s="11" t="s">
        <v>49</v>
      </c>
      <c r="B18" s="32" t="s">
        <v>27</v>
      </c>
      <c r="C18" s="81" t="s">
        <v>23</v>
      </c>
      <c r="D18" s="101">
        <f t="shared" si="0"/>
        <v>2076.351</v>
      </c>
      <c r="E18" s="103"/>
      <c r="F18" s="86">
        <v>2076.351</v>
      </c>
      <c r="G18" s="81">
        <v>0</v>
      </c>
      <c r="H18" s="132">
        <v>0</v>
      </c>
      <c r="I18" s="132"/>
      <c r="J18" s="81">
        <v>0</v>
      </c>
      <c r="K18" s="18" t="s">
        <v>94</v>
      </c>
      <c r="L18" s="31" t="s">
        <v>61</v>
      </c>
    </row>
    <row r="19" spans="1:12" ht="81.75" customHeight="1">
      <c r="A19" s="11" t="s">
        <v>50</v>
      </c>
      <c r="B19" s="32" t="s">
        <v>4</v>
      </c>
      <c r="C19" s="81" t="s">
        <v>23</v>
      </c>
      <c r="D19" s="101">
        <f t="shared" si="0"/>
        <v>216.896</v>
      </c>
      <c r="E19" s="103"/>
      <c r="F19" s="86">
        <v>216.896</v>
      </c>
      <c r="G19" s="81">
        <v>0</v>
      </c>
      <c r="H19" s="132">
        <v>0</v>
      </c>
      <c r="I19" s="132"/>
      <c r="J19" s="81">
        <v>0</v>
      </c>
      <c r="K19" s="18" t="s">
        <v>95</v>
      </c>
      <c r="L19" s="31" t="s">
        <v>42</v>
      </c>
    </row>
    <row r="20" spans="1:12" ht="81" customHeight="1">
      <c r="A20" s="139" t="s">
        <v>51</v>
      </c>
      <c r="B20" s="141" t="s">
        <v>17</v>
      </c>
      <c r="C20" s="96"/>
      <c r="D20" s="143">
        <f>SUM(F21:J21)</f>
        <v>1000</v>
      </c>
      <c r="E20" s="144"/>
      <c r="F20" s="96"/>
      <c r="G20" s="96"/>
      <c r="H20" s="143"/>
      <c r="I20" s="147"/>
      <c r="J20" s="96"/>
      <c r="K20" s="148" t="s">
        <v>39</v>
      </c>
      <c r="L20" s="150" t="s">
        <v>64</v>
      </c>
    </row>
    <row r="21" spans="1:12" ht="18" customHeight="1">
      <c r="A21" s="140"/>
      <c r="B21" s="142"/>
      <c r="C21" s="97" t="s">
        <v>28</v>
      </c>
      <c r="D21" s="145"/>
      <c r="E21" s="146"/>
      <c r="F21" s="98">
        <v>1000</v>
      </c>
      <c r="G21" s="97">
        <v>0</v>
      </c>
      <c r="H21" s="152">
        <v>0</v>
      </c>
      <c r="I21" s="152"/>
      <c r="J21" s="97">
        <v>0</v>
      </c>
      <c r="K21" s="149"/>
      <c r="L21" s="151"/>
    </row>
    <row r="22" spans="1:12" ht="80.25" customHeight="1">
      <c r="A22" s="38" t="s">
        <v>52</v>
      </c>
      <c r="B22" s="18" t="s">
        <v>19</v>
      </c>
      <c r="C22" s="81" t="s">
        <v>18</v>
      </c>
      <c r="D22" s="101">
        <f>SUM(F22:J22)</f>
        <v>855.445</v>
      </c>
      <c r="E22" s="103"/>
      <c r="F22" s="81">
        <v>855.445</v>
      </c>
      <c r="G22" s="81">
        <v>0</v>
      </c>
      <c r="H22" s="132">
        <v>0</v>
      </c>
      <c r="I22" s="132"/>
      <c r="J22" s="81">
        <v>0</v>
      </c>
      <c r="K22" s="18" t="s">
        <v>93</v>
      </c>
      <c r="L22" s="31" t="s">
        <v>65</v>
      </c>
    </row>
    <row r="23" spans="1:12" ht="80.25" customHeight="1">
      <c r="A23" s="11" t="s">
        <v>53</v>
      </c>
      <c r="B23" s="18" t="s">
        <v>98</v>
      </c>
      <c r="C23" s="81" t="s">
        <v>18</v>
      </c>
      <c r="D23" s="101">
        <v>54.846</v>
      </c>
      <c r="E23" s="102"/>
      <c r="F23" s="81">
        <v>54.846</v>
      </c>
      <c r="G23" s="81">
        <v>0</v>
      </c>
      <c r="H23" s="101">
        <v>0</v>
      </c>
      <c r="I23" s="103"/>
      <c r="J23" s="81">
        <v>0</v>
      </c>
      <c r="K23" s="18" t="s">
        <v>83</v>
      </c>
      <c r="L23" s="31" t="s">
        <v>99</v>
      </c>
    </row>
    <row r="24" spans="1:12" ht="80.25" customHeight="1">
      <c r="A24" s="11" t="s">
        <v>54</v>
      </c>
      <c r="B24" s="18" t="s">
        <v>32</v>
      </c>
      <c r="C24" s="81" t="s">
        <v>28</v>
      </c>
      <c r="D24" s="101">
        <f>SUM(F24:J24)</f>
        <v>500</v>
      </c>
      <c r="E24" s="103"/>
      <c r="F24" s="81">
        <v>500</v>
      </c>
      <c r="G24" s="81">
        <v>0</v>
      </c>
      <c r="H24" s="132">
        <v>0</v>
      </c>
      <c r="I24" s="132"/>
      <c r="J24" s="81">
        <v>0</v>
      </c>
      <c r="K24" s="18" t="s">
        <v>39</v>
      </c>
      <c r="L24" s="31" t="s">
        <v>73</v>
      </c>
    </row>
    <row r="25" spans="1:12" ht="80.25" customHeight="1">
      <c r="A25" s="11" t="s">
        <v>100</v>
      </c>
      <c r="B25" s="18" t="s">
        <v>33</v>
      </c>
      <c r="C25" s="81" t="s">
        <v>28</v>
      </c>
      <c r="D25" s="101">
        <f>SUM(F25:J25)</f>
        <v>500</v>
      </c>
      <c r="E25" s="103"/>
      <c r="F25" s="81">
        <v>500</v>
      </c>
      <c r="G25" s="81">
        <v>0</v>
      </c>
      <c r="H25" s="132">
        <v>0</v>
      </c>
      <c r="I25" s="132"/>
      <c r="J25" s="81">
        <v>0</v>
      </c>
      <c r="K25" s="18" t="s">
        <v>39</v>
      </c>
      <c r="L25" s="31" t="s">
        <v>72</v>
      </c>
    </row>
    <row r="26" spans="1:12" ht="80.25" customHeight="1">
      <c r="A26" s="11" t="s">
        <v>101</v>
      </c>
      <c r="B26" s="18" t="s">
        <v>34</v>
      </c>
      <c r="C26" s="81" t="s">
        <v>28</v>
      </c>
      <c r="D26" s="101">
        <f>SUM(F26:J26)</f>
        <v>500</v>
      </c>
      <c r="E26" s="103"/>
      <c r="F26" s="86">
        <v>500</v>
      </c>
      <c r="G26" s="81">
        <v>0</v>
      </c>
      <c r="H26" s="132">
        <v>0</v>
      </c>
      <c r="I26" s="132"/>
      <c r="J26" s="81">
        <v>0</v>
      </c>
      <c r="K26" s="18" t="s">
        <v>39</v>
      </c>
      <c r="L26" s="31" t="s">
        <v>67</v>
      </c>
    </row>
    <row r="27" spans="1:12" ht="80.25" customHeight="1">
      <c r="A27" s="30" t="s">
        <v>9</v>
      </c>
      <c r="B27" s="48" t="s">
        <v>74</v>
      </c>
      <c r="C27" s="81" t="s">
        <v>38</v>
      </c>
      <c r="D27" s="124">
        <f>D30+D29+D28</f>
        <v>309747.522</v>
      </c>
      <c r="E27" s="153"/>
      <c r="F27" s="83">
        <f>F30+F29+F28</f>
        <v>117967.082</v>
      </c>
      <c r="G27" s="82">
        <v>0</v>
      </c>
      <c r="H27" s="126">
        <f>H28+H29+H30</f>
        <v>7000</v>
      </c>
      <c r="I27" s="127"/>
      <c r="J27" s="84">
        <f>J28+J29+J30</f>
        <v>184780.44</v>
      </c>
      <c r="K27" s="18"/>
      <c r="L27" s="31"/>
    </row>
    <row r="28" spans="1:12" ht="23.25" customHeight="1">
      <c r="A28" s="30"/>
      <c r="B28" s="37"/>
      <c r="C28" s="81" t="s">
        <v>23</v>
      </c>
      <c r="D28" s="124">
        <f>D31+D33+D34</f>
        <v>131535.81699999998</v>
      </c>
      <c r="E28" s="153"/>
      <c r="F28" s="81">
        <f>F31+F33+F34</f>
        <v>16535.817</v>
      </c>
      <c r="G28" s="80">
        <v>0</v>
      </c>
      <c r="H28" s="129">
        <v>0</v>
      </c>
      <c r="I28" s="127"/>
      <c r="J28" s="85">
        <f>J34</f>
        <v>115000</v>
      </c>
      <c r="K28" s="18"/>
      <c r="L28" s="31"/>
    </row>
    <row r="29" spans="1:12" ht="21.75" customHeight="1">
      <c r="A29" s="30"/>
      <c r="B29" s="99"/>
      <c r="C29" s="81" t="s">
        <v>18</v>
      </c>
      <c r="D29" s="124">
        <f>D32+D35+D37</f>
        <v>109303.705</v>
      </c>
      <c r="E29" s="153"/>
      <c r="F29" s="81">
        <f>F32+F35+F37</f>
        <v>41731.265</v>
      </c>
      <c r="G29" s="81">
        <f>G32+G35+G37</f>
        <v>0</v>
      </c>
      <c r="H29" s="101">
        <f>H32+H35+H37</f>
        <v>7000</v>
      </c>
      <c r="I29" s="103"/>
      <c r="J29" s="85">
        <f>J32+J35+J37</f>
        <v>60572.44</v>
      </c>
      <c r="K29" s="34"/>
      <c r="L29" s="20"/>
    </row>
    <row r="30" spans="1:12" ht="21" customHeight="1">
      <c r="A30" s="30"/>
      <c r="B30" s="37"/>
      <c r="C30" s="81" t="s">
        <v>28</v>
      </c>
      <c r="D30" s="124">
        <f>F30+G30+H30+J30</f>
        <v>68908</v>
      </c>
      <c r="E30" s="153"/>
      <c r="F30" s="81">
        <f>F36+F38+F39+F40</f>
        <v>59700</v>
      </c>
      <c r="G30" s="80">
        <v>0</v>
      </c>
      <c r="H30" s="129">
        <v>0</v>
      </c>
      <c r="I30" s="127"/>
      <c r="J30" s="85">
        <f>J38</f>
        <v>9208</v>
      </c>
      <c r="K30" s="33"/>
      <c r="L30" s="20"/>
    </row>
    <row r="31" spans="1:12" ht="45" customHeight="1">
      <c r="A31" s="133" t="s">
        <v>40</v>
      </c>
      <c r="B31" s="148" t="s">
        <v>25</v>
      </c>
      <c r="C31" s="81" t="s">
        <v>92</v>
      </c>
      <c r="D31" s="132">
        <f>SUM(F31:J31)</f>
        <v>14727</v>
      </c>
      <c r="E31" s="132"/>
      <c r="F31" s="81">
        <v>14727</v>
      </c>
      <c r="G31" s="81">
        <v>0</v>
      </c>
      <c r="H31" s="132">
        <v>0</v>
      </c>
      <c r="I31" s="132"/>
      <c r="J31" s="81">
        <v>0</v>
      </c>
      <c r="K31" s="148" t="s">
        <v>91</v>
      </c>
      <c r="L31" s="155" t="s">
        <v>68</v>
      </c>
    </row>
    <row r="32" spans="1:12" ht="42" customHeight="1">
      <c r="A32" s="134"/>
      <c r="B32" s="154"/>
      <c r="C32" s="81" t="s">
        <v>18</v>
      </c>
      <c r="D32" s="132">
        <f>F32+G32+H32+J32</f>
        <v>32787.727</v>
      </c>
      <c r="E32" s="132"/>
      <c r="F32" s="81">
        <v>29787.727</v>
      </c>
      <c r="G32" s="81">
        <v>0</v>
      </c>
      <c r="H32" s="132">
        <v>3000</v>
      </c>
      <c r="I32" s="132"/>
      <c r="J32" s="81">
        <v>0</v>
      </c>
      <c r="K32" s="149"/>
      <c r="L32" s="156"/>
    </row>
    <row r="33" spans="1:12" ht="60.75" customHeight="1">
      <c r="A33" s="11" t="s">
        <v>56</v>
      </c>
      <c r="B33" s="32" t="s">
        <v>3</v>
      </c>
      <c r="C33" s="81" t="s">
        <v>23</v>
      </c>
      <c r="D33" s="132">
        <f>SUM(F33:J33)</f>
        <v>0</v>
      </c>
      <c r="E33" s="132"/>
      <c r="F33" s="86">
        <v>0</v>
      </c>
      <c r="G33" s="81">
        <v>0</v>
      </c>
      <c r="H33" s="132">
        <v>0</v>
      </c>
      <c r="I33" s="132"/>
      <c r="J33" s="81">
        <v>0</v>
      </c>
      <c r="K33" s="18" t="s">
        <v>39</v>
      </c>
      <c r="L33" s="41" t="s">
        <v>69</v>
      </c>
    </row>
    <row r="34" spans="1:12" ht="42" customHeight="1">
      <c r="A34" s="133" t="s">
        <v>57</v>
      </c>
      <c r="B34" s="158" t="s">
        <v>29</v>
      </c>
      <c r="C34" s="81" t="s">
        <v>23</v>
      </c>
      <c r="D34" s="132">
        <f>SUM(F34:J34)</f>
        <v>116808.817</v>
      </c>
      <c r="E34" s="132"/>
      <c r="F34" s="86">
        <v>1808.817</v>
      </c>
      <c r="G34" s="86">
        <v>0</v>
      </c>
      <c r="H34" s="132">
        <v>0</v>
      </c>
      <c r="I34" s="132"/>
      <c r="J34" s="86">
        <v>115000</v>
      </c>
      <c r="K34" s="18" t="s">
        <v>96</v>
      </c>
      <c r="L34" s="155" t="s">
        <v>70</v>
      </c>
    </row>
    <row r="35" spans="1:12" ht="42" customHeight="1">
      <c r="A35" s="157"/>
      <c r="B35" s="159"/>
      <c r="C35" s="81" t="s">
        <v>18</v>
      </c>
      <c r="D35" s="162">
        <f>F35+G35+H35+J35</f>
        <v>76415.978</v>
      </c>
      <c r="E35" s="162"/>
      <c r="F35" s="86">
        <f>11775.085+68.453</f>
        <v>11843.537999999999</v>
      </c>
      <c r="G35" s="86">
        <v>0</v>
      </c>
      <c r="H35" s="132">
        <v>4000</v>
      </c>
      <c r="I35" s="132"/>
      <c r="J35" s="86">
        <v>60572.44</v>
      </c>
      <c r="K35" s="18" t="s">
        <v>96</v>
      </c>
      <c r="L35" s="161"/>
    </row>
    <row r="36" spans="1:12" ht="42" customHeight="1">
      <c r="A36" s="134"/>
      <c r="B36" s="160"/>
      <c r="C36" s="81" t="s">
        <v>28</v>
      </c>
      <c r="D36" s="132">
        <f>SUM(F36:J36)</f>
        <v>23757</v>
      </c>
      <c r="E36" s="132"/>
      <c r="F36" s="86">
        <v>23757</v>
      </c>
      <c r="G36" s="86">
        <v>0</v>
      </c>
      <c r="H36" s="132">
        <v>0</v>
      </c>
      <c r="I36" s="132"/>
      <c r="J36" s="86">
        <v>0</v>
      </c>
      <c r="K36" s="18" t="s">
        <v>39</v>
      </c>
      <c r="L36" s="156"/>
    </row>
    <row r="37" spans="1:12" ht="42" customHeight="1">
      <c r="A37" s="133" t="s">
        <v>58</v>
      </c>
      <c r="B37" s="163" t="s">
        <v>30</v>
      </c>
      <c r="C37" s="81" t="s">
        <v>18</v>
      </c>
      <c r="D37" s="132">
        <f>SUM(F37:J37)</f>
        <v>100</v>
      </c>
      <c r="E37" s="132"/>
      <c r="F37" s="86">
        <v>100</v>
      </c>
      <c r="G37" s="86">
        <v>0</v>
      </c>
      <c r="H37" s="132">
        <v>0</v>
      </c>
      <c r="I37" s="132"/>
      <c r="J37" s="86">
        <v>0</v>
      </c>
      <c r="K37" s="18" t="s">
        <v>39</v>
      </c>
      <c r="L37" s="155" t="s">
        <v>70</v>
      </c>
    </row>
    <row r="38" spans="1:12" ht="42" customHeight="1">
      <c r="A38" s="134"/>
      <c r="B38" s="142"/>
      <c r="C38" s="81" t="s">
        <v>28</v>
      </c>
      <c r="D38" s="132">
        <f>SUM(F38:J38)</f>
        <v>41151</v>
      </c>
      <c r="E38" s="132"/>
      <c r="F38" s="86">
        <v>31943</v>
      </c>
      <c r="G38" s="86">
        <v>0</v>
      </c>
      <c r="H38" s="132">
        <v>0</v>
      </c>
      <c r="I38" s="132"/>
      <c r="J38" s="86">
        <v>9208</v>
      </c>
      <c r="K38" s="18" t="s">
        <v>39</v>
      </c>
      <c r="L38" s="156"/>
    </row>
    <row r="39" spans="1:12" ht="58.5" customHeight="1">
      <c r="A39" s="11" t="s">
        <v>59</v>
      </c>
      <c r="B39" s="18" t="s">
        <v>31</v>
      </c>
      <c r="C39" s="81" t="s">
        <v>28</v>
      </c>
      <c r="D39" s="132">
        <f>SUM(F39:J39)</f>
        <v>3000</v>
      </c>
      <c r="E39" s="132"/>
      <c r="F39" s="81">
        <v>3000</v>
      </c>
      <c r="G39" s="81">
        <v>0</v>
      </c>
      <c r="H39" s="132">
        <v>0</v>
      </c>
      <c r="I39" s="132"/>
      <c r="J39" s="81">
        <v>0</v>
      </c>
      <c r="K39" s="18" t="s">
        <v>39</v>
      </c>
      <c r="L39" s="41" t="s">
        <v>71</v>
      </c>
    </row>
    <row r="40" spans="1:12" ht="53.25" customHeight="1">
      <c r="A40" s="11" t="s">
        <v>60</v>
      </c>
      <c r="B40" s="32" t="s">
        <v>2</v>
      </c>
      <c r="C40" s="81" t="s">
        <v>28</v>
      </c>
      <c r="D40" s="132">
        <f>SUM(F40:J40)</f>
        <v>1000</v>
      </c>
      <c r="E40" s="132"/>
      <c r="F40" s="86">
        <v>1000</v>
      </c>
      <c r="G40" s="86">
        <v>0</v>
      </c>
      <c r="H40" s="132">
        <v>0</v>
      </c>
      <c r="I40" s="132"/>
      <c r="J40" s="79">
        <v>0</v>
      </c>
      <c r="K40" s="18" t="s">
        <v>39</v>
      </c>
      <c r="L40" s="41" t="s">
        <v>69</v>
      </c>
    </row>
    <row r="41" spans="1:12" ht="35.25" customHeight="1">
      <c r="A41" s="30" t="s">
        <v>26</v>
      </c>
      <c r="B41" s="48" t="s">
        <v>5</v>
      </c>
      <c r="C41" s="81" t="s">
        <v>38</v>
      </c>
      <c r="D41" s="124">
        <f>SUM(D42:E44)</f>
        <v>16587.51411</v>
      </c>
      <c r="E41" s="125"/>
      <c r="F41" s="83">
        <f>SUM(F42:F44)</f>
        <v>16587.51411</v>
      </c>
      <c r="G41" s="87">
        <v>0</v>
      </c>
      <c r="H41" s="164">
        <v>0</v>
      </c>
      <c r="I41" s="127"/>
      <c r="J41" s="88">
        <v>0</v>
      </c>
      <c r="K41" s="34"/>
      <c r="L41" s="20"/>
    </row>
    <row r="42" spans="1:12" ht="20.25" customHeight="1">
      <c r="A42" s="30"/>
      <c r="B42" s="37"/>
      <c r="C42" s="81" t="s">
        <v>23</v>
      </c>
      <c r="D42" s="132">
        <v>0</v>
      </c>
      <c r="E42" s="132"/>
      <c r="F42" s="81">
        <v>0</v>
      </c>
      <c r="G42" s="80">
        <v>0</v>
      </c>
      <c r="H42" s="129">
        <v>0</v>
      </c>
      <c r="I42" s="127"/>
      <c r="J42" s="85">
        <v>0</v>
      </c>
      <c r="K42" s="34"/>
      <c r="L42" s="20"/>
    </row>
    <row r="43" spans="1:12" ht="28.5" customHeight="1">
      <c r="A43" s="47"/>
      <c r="B43" s="18"/>
      <c r="C43" s="81" t="s">
        <v>18</v>
      </c>
      <c r="D43" s="101">
        <f>SUM(D45:E50)</f>
        <v>16587.51411</v>
      </c>
      <c r="E43" s="103"/>
      <c r="F43" s="81">
        <f>F45+F46+F47+F48+F49+F50</f>
        <v>16587.51411</v>
      </c>
      <c r="G43" s="80">
        <v>0</v>
      </c>
      <c r="H43" s="129">
        <v>0</v>
      </c>
      <c r="I43" s="127"/>
      <c r="J43" s="85">
        <v>0</v>
      </c>
      <c r="K43" s="46"/>
      <c r="L43" s="20"/>
    </row>
    <row r="44" spans="1:12" ht="16.5" customHeight="1">
      <c r="A44" s="30"/>
      <c r="B44" s="37"/>
      <c r="C44" s="81" t="s">
        <v>28</v>
      </c>
      <c r="D44" s="132">
        <v>0</v>
      </c>
      <c r="E44" s="132"/>
      <c r="F44" s="81">
        <v>0</v>
      </c>
      <c r="G44" s="80">
        <v>0</v>
      </c>
      <c r="H44" s="129">
        <v>0</v>
      </c>
      <c r="I44" s="127"/>
      <c r="J44" s="85">
        <v>0</v>
      </c>
      <c r="K44" s="34"/>
      <c r="L44" s="20"/>
    </row>
    <row r="45" spans="1:12" ht="64.5" customHeight="1">
      <c r="A45" s="11" t="s">
        <v>41</v>
      </c>
      <c r="B45" s="18" t="s">
        <v>21</v>
      </c>
      <c r="C45" s="81" t="s">
        <v>18</v>
      </c>
      <c r="D45" s="132">
        <v>472.687</v>
      </c>
      <c r="E45" s="132"/>
      <c r="F45" s="81">
        <f>D45</f>
        <v>472.687</v>
      </c>
      <c r="G45" s="81">
        <v>0</v>
      </c>
      <c r="H45" s="132">
        <v>0</v>
      </c>
      <c r="I45" s="132"/>
      <c r="J45" s="81">
        <v>0</v>
      </c>
      <c r="K45" s="31" t="s">
        <v>75</v>
      </c>
      <c r="L45" s="41" t="s">
        <v>68</v>
      </c>
    </row>
    <row r="46" spans="1:12" ht="72" customHeight="1">
      <c r="A46" s="11" t="s">
        <v>76</v>
      </c>
      <c r="B46" s="18" t="s">
        <v>89</v>
      </c>
      <c r="C46" s="81" t="s">
        <v>18</v>
      </c>
      <c r="D46" s="101">
        <v>10125.94811</v>
      </c>
      <c r="E46" s="103"/>
      <c r="F46" s="81">
        <f>D46</f>
        <v>10125.94811</v>
      </c>
      <c r="G46" s="81">
        <v>0</v>
      </c>
      <c r="H46" s="132">
        <v>0</v>
      </c>
      <c r="I46" s="132"/>
      <c r="J46" s="81">
        <v>0</v>
      </c>
      <c r="K46" s="31" t="s">
        <v>77</v>
      </c>
      <c r="L46" s="41" t="s">
        <v>68</v>
      </c>
    </row>
    <row r="47" spans="1:12" ht="67.5" customHeight="1">
      <c r="A47" s="11" t="s">
        <v>78</v>
      </c>
      <c r="B47" s="18" t="s">
        <v>79</v>
      </c>
      <c r="C47" s="81" t="s">
        <v>18</v>
      </c>
      <c r="D47" s="101">
        <v>41.582</v>
      </c>
      <c r="E47" s="102"/>
      <c r="F47" s="81">
        <f>D47</f>
        <v>41.582</v>
      </c>
      <c r="G47" s="81">
        <v>0</v>
      </c>
      <c r="H47" s="132">
        <v>0</v>
      </c>
      <c r="I47" s="132"/>
      <c r="J47" s="81">
        <v>0</v>
      </c>
      <c r="K47" s="46" t="s">
        <v>80</v>
      </c>
      <c r="L47" s="41" t="s">
        <v>68</v>
      </c>
    </row>
    <row r="48" spans="1:12" s="10" customFormat="1" ht="69" customHeight="1">
      <c r="A48" s="11" t="s">
        <v>81</v>
      </c>
      <c r="B48" s="40" t="s">
        <v>82</v>
      </c>
      <c r="C48" s="81" t="s">
        <v>18</v>
      </c>
      <c r="D48" s="101">
        <v>3363.275</v>
      </c>
      <c r="E48" s="165"/>
      <c r="F48" s="81">
        <v>3363.275</v>
      </c>
      <c r="G48" s="81">
        <v>0</v>
      </c>
      <c r="H48" s="132">
        <v>0</v>
      </c>
      <c r="I48" s="132"/>
      <c r="J48" s="81">
        <v>0</v>
      </c>
      <c r="K48" s="18" t="s">
        <v>94</v>
      </c>
      <c r="L48" s="41" t="s">
        <v>68</v>
      </c>
    </row>
    <row r="49" spans="1:12" s="10" customFormat="1" ht="54" customHeight="1">
      <c r="A49" s="11" t="s">
        <v>84</v>
      </c>
      <c r="B49" s="40" t="s">
        <v>85</v>
      </c>
      <c r="C49" s="81" t="s">
        <v>18</v>
      </c>
      <c r="D49" s="101">
        <f>SUM(F49:J49)</f>
        <v>837.749</v>
      </c>
      <c r="E49" s="103"/>
      <c r="F49" s="81">
        <v>837.749</v>
      </c>
      <c r="G49" s="81">
        <v>0</v>
      </c>
      <c r="H49" s="132">
        <v>0</v>
      </c>
      <c r="I49" s="132"/>
      <c r="J49" s="81">
        <v>0</v>
      </c>
      <c r="K49" s="18" t="s">
        <v>94</v>
      </c>
      <c r="L49" s="41" t="s">
        <v>70</v>
      </c>
    </row>
    <row r="50" spans="1:12" s="10" customFormat="1" ht="42" customHeight="1">
      <c r="A50" s="11" t="s">
        <v>87</v>
      </c>
      <c r="B50" s="40" t="s">
        <v>29</v>
      </c>
      <c r="C50" s="81" t="s">
        <v>18</v>
      </c>
      <c r="D50" s="101">
        <v>1746.273</v>
      </c>
      <c r="E50" s="103"/>
      <c r="F50" s="81">
        <f>D50</f>
        <v>1746.273</v>
      </c>
      <c r="G50" s="81">
        <v>0</v>
      </c>
      <c r="H50" s="132">
        <v>0</v>
      </c>
      <c r="I50" s="132"/>
      <c r="J50" s="81">
        <v>0</v>
      </c>
      <c r="K50" s="18" t="s">
        <v>96</v>
      </c>
      <c r="L50" s="41" t="s">
        <v>70</v>
      </c>
    </row>
    <row r="51" spans="1:12" s="10" customFormat="1" ht="19.5" customHeight="1">
      <c r="A51" s="11"/>
      <c r="B51" s="21" t="s">
        <v>43</v>
      </c>
      <c r="C51" s="81" t="s">
        <v>38</v>
      </c>
      <c r="D51" s="166">
        <f>D10+D27+D41</f>
        <v>337473.07211</v>
      </c>
      <c r="E51" s="167"/>
      <c r="F51" s="89">
        <f>SUM(F52:F54)</f>
        <v>145692.63211</v>
      </c>
      <c r="G51" s="82">
        <f aca="true" t="shared" si="1" ref="G51:H54">G41+G27+G10</f>
        <v>0</v>
      </c>
      <c r="H51" s="126">
        <f t="shared" si="1"/>
        <v>7000</v>
      </c>
      <c r="I51" s="168"/>
      <c r="J51" s="84">
        <f>SUM(J52:J54)</f>
        <v>184780.44</v>
      </c>
      <c r="K51" s="44"/>
      <c r="L51" s="43"/>
    </row>
    <row r="52" spans="1:12" s="10" customFormat="1" ht="19.5" customHeight="1">
      <c r="A52" s="11"/>
      <c r="B52" s="18"/>
      <c r="C52" s="81" t="s">
        <v>23</v>
      </c>
      <c r="D52" s="166">
        <f>D28+D11</f>
        <v>138263.56199999998</v>
      </c>
      <c r="E52" s="167"/>
      <c r="F52" s="89">
        <f>F28+F11</f>
        <v>23263.561999999998</v>
      </c>
      <c r="G52" s="82">
        <f t="shared" si="1"/>
        <v>0</v>
      </c>
      <c r="H52" s="126">
        <f t="shared" si="1"/>
        <v>0</v>
      </c>
      <c r="I52" s="168"/>
      <c r="J52" s="84">
        <v>115000</v>
      </c>
      <c r="K52" s="44"/>
      <c r="L52" s="43"/>
    </row>
    <row r="53" spans="1:12" s="10" customFormat="1" ht="19.5" customHeight="1">
      <c r="A53" s="11"/>
      <c r="B53" s="18"/>
      <c r="C53" s="81" t="s">
        <v>18</v>
      </c>
      <c r="D53" s="166">
        <f>F53+G53+H53+J53</f>
        <v>126801.51011</v>
      </c>
      <c r="E53" s="167"/>
      <c r="F53" s="89">
        <f>F12+F29+F43</f>
        <v>59229.07011</v>
      </c>
      <c r="G53" s="82">
        <f t="shared" si="1"/>
        <v>0</v>
      </c>
      <c r="H53" s="126">
        <f t="shared" si="1"/>
        <v>7000</v>
      </c>
      <c r="I53" s="168"/>
      <c r="J53" s="84">
        <f>J43+J29+J12</f>
        <v>60572.44</v>
      </c>
      <c r="K53" s="44"/>
      <c r="L53" s="43"/>
    </row>
    <row r="54" spans="1:12" s="10" customFormat="1" ht="19.5" customHeight="1">
      <c r="A54" s="11"/>
      <c r="B54" s="18"/>
      <c r="C54" s="81" t="s">
        <v>28</v>
      </c>
      <c r="D54" s="166">
        <f>D44+D30+D13</f>
        <v>72408</v>
      </c>
      <c r="E54" s="167"/>
      <c r="F54" s="89">
        <f>F44+F30+F13</f>
        <v>63200</v>
      </c>
      <c r="G54" s="82">
        <f t="shared" si="1"/>
        <v>0</v>
      </c>
      <c r="H54" s="126">
        <f t="shared" si="1"/>
        <v>0</v>
      </c>
      <c r="I54" s="168"/>
      <c r="J54" s="84">
        <f>J44+J30+J13</f>
        <v>9208</v>
      </c>
      <c r="K54" s="44"/>
      <c r="L54" s="43"/>
    </row>
    <row r="55" spans="1:12" s="10" customFormat="1" ht="19.5" customHeight="1">
      <c r="A55" s="29"/>
      <c r="B55" s="25"/>
      <c r="C55" s="90"/>
      <c r="D55" s="91"/>
      <c r="E55" s="92"/>
      <c r="F55" s="91"/>
      <c r="G55" s="91"/>
      <c r="H55" s="91"/>
      <c r="I55" s="92"/>
      <c r="J55" s="92"/>
      <c r="K55" s="28"/>
      <c r="L55" s="27"/>
    </row>
    <row r="56" spans="1:12" ht="15">
      <c r="A56" s="14"/>
      <c r="B56" s="22"/>
      <c r="C56" s="93"/>
      <c r="D56" s="94"/>
      <c r="E56" s="94"/>
      <c r="F56" s="94"/>
      <c r="G56" s="94"/>
      <c r="H56" s="94"/>
      <c r="I56" s="94"/>
      <c r="J56" s="94"/>
      <c r="K56" s="23"/>
      <c r="L56" s="23"/>
    </row>
    <row r="57" spans="1:12" s="7" customFormat="1" ht="15">
      <c r="A57" s="14"/>
      <c r="B57" s="22"/>
      <c r="C57" s="93"/>
      <c r="D57" s="94"/>
      <c r="E57" s="94"/>
      <c r="F57" s="94"/>
      <c r="G57" s="94"/>
      <c r="H57" s="94"/>
      <c r="I57" s="94"/>
      <c r="J57" s="94"/>
      <c r="K57" s="23"/>
      <c r="L57" s="23"/>
    </row>
    <row r="58" spans="1:12" s="7" customFormat="1" ht="15">
      <c r="A58" s="14"/>
      <c r="B58" s="22"/>
      <c r="C58" s="93"/>
      <c r="D58" s="94"/>
      <c r="E58" s="94"/>
      <c r="F58" s="94"/>
      <c r="G58" s="94"/>
      <c r="H58" s="94"/>
      <c r="I58" s="94"/>
      <c r="J58" s="94"/>
      <c r="K58" s="23"/>
      <c r="L58" s="23"/>
    </row>
    <row r="59" spans="1:12" s="7" customFormat="1" ht="15">
      <c r="A59" s="14"/>
      <c r="B59" s="22"/>
      <c r="C59" s="93"/>
      <c r="D59" s="94"/>
      <c r="E59" s="94"/>
      <c r="F59" s="94"/>
      <c r="G59" s="94"/>
      <c r="H59" s="94"/>
      <c r="I59" s="94"/>
      <c r="J59" s="94"/>
      <c r="K59" s="23"/>
      <c r="L59" s="23"/>
    </row>
    <row r="60" spans="1:12" s="7" customFormat="1" ht="15">
      <c r="A60" s="14"/>
      <c r="B60" s="22"/>
      <c r="C60" s="93"/>
      <c r="D60" s="94"/>
      <c r="E60" s="94"/>
      <c r="F60" s="94"/>
      <c r="G60" s="94"/>
      <c r="H60" s="94"/>
      <c r="I60" s="94"/>
      <c r="J60" s="94"/>
      <c r="K60" s="23"/>
      <c r="L60" s="23"/>
    </row>
    <row r="61" spans="1:12" s="7" customFormat="1" ht="15">
      <c r="A61" s="13"/>
      <c r="B61" s="22"/>
      <c r="C61" s="93"/>
      <c r="D61" s="94"/>
      <c r="E61" s="94"/>
      <c r="F61" s="94"/>
      <c r="G61" s="94"/>
      <c r="H61" s="94"/>
      <c r="I61" s="94"/>
      <c r="J61" s="94"/>
      <c r="K61" s="23"/>
      <c r="L61" s="23"/>
    </row>
    <row r="62" spans="1:12" ht="15.75" customHeight="1">
      <c r="A62" s="13"/>
      <c r="B62" s="22"/>
      <c r="C62" s="93"/>
      <c r="D62" s="94"/>
      <c r="E62" s="94"/>
      <c r="F62" s="94"/>
      <c r="G62" s="94"/>
      <c r="H62" s="94"/>
      <c r="I62" s="94"/>
      <c r="J62" s="94"/>
      <c r="K62" s="23"/>
      <c r="L62" s="23"/>
    </row>
    <row r="63" spans="1:12" ht="15">
      <c r="A63" s="13"/>
      <c r="B63" s="22"/>
      <c r="C63" s="93"/>
      <c r="D63" s="94"/>
      <c r="E63" s="94"/>
      <c r="F63" s="94"/>
      <c r="G63" s="94"/>
      <c r="H63" s="94"/>
      <c r="I63" s="94"/>
      <c r="J63" s="94"/>
      <c r="K63" s="23"/>
      <c r="L63" s="23"/>
    </row>
    <row r="64" spans="1:12" ht="15">
      <c r="A64" s="13"/>
      <c r="B64" s="22"/>
      <c r="C64" s="93"/>
      <c r="D64" s="94"/>
      <c r="E64" s="94"/>
      <c r="F64" s="94"/>
      <c r="G64" s="94"/>
      <c r="H64" s="94"/>
      <c r="I64" s="94"/>
      <c r="J64" s="94"/>
      <c r="K64" s="23"/>
      <c r="L64" s="23"/>
    </row>
    <row r="65" spans="1:12" ht="15.75" customHeight="1">
      <c r="A65" s="13"/>
      <c r="B65" s="22"/>
      <c r="C65" s="93"/>
      <c r="D65" s="93"/>
      <c r="E65" s="93"/>
      <c r="F65" s="93"/>
      <c r="G65" s="93"/>
      <c r="H65" s="93"/>
      <c r="I65" s="93"/>
      <c r="J65" s="93"/>
      <c r="K65" s="23"/>
      <c r="L65" s="23"/>
    </row>
    <row r="66" spans="1:12" ht="15">
      <c r="A66" s="13"/>
      <c r="B66" s="22"/>
      <c r="C66" s="93"/>
      <c r="D66" s="93"/>
      <c r="E66" s="93"/>
      <c r="F66" s="93"/>
      <c r="G66" s="93"/>
      <c r="H66" s="93"/>
      <c r="I66" s="93"/>
      <c r="J66" s="93"/>
      <c r="K66" s="23"/>
      <c r="L66" s="23"/>
    </row>
    <row r="67" spans="1:12" ht="15">
      <c r="A67" s="13"/>
      <c r="B67" s="22"/>
      <c r="C67" s="93"/>
      <c r="D67" s="93"/>
      <c r="E67" s="93"/>
      <c r="F67" s="93"/>
      <c r="G67" s="93"/>
      <c r="H67" s="93"/>
      <c r="I67" s="93"/>
      <c r="J67" s="93"/>
      <c r="K67" s="23"/>
      <c r="L67" s="23"/>
    </row>
    <row r="68" spans="1:12" ht="15">
      <c r="A68" s="13"/>
      <c r="B68" s="22"/>
      <c r="C68" s="93"/>
      <c r="D68" s="93"/>
      <c r="E68" s="93"/>
      <c r="F68" s="93"/>
      <c r="G68" s="93"/>
      <c r="H68" s="93"/>
      <c r="I68" s="93"/>
      <c r="J68" s="93"/>
      <c r="K68" s="23"/>
      <c r="L68" s="23"/>
    </row>
    <row r="69" spans="1:12" ht="19.5" customHeight="1">
      <c r="A69" s="13"/>
      <c r="B69" s="22"/>
      <c r="C69" s="93"/>
      <c r="D69" s="93"/>
      <c r="E69" s="93"/>
      <c r="F69" s="93"/>
      <c r="G69" s="93"/>
      <c r="H69" s="93"/>
      <c r="I69" s="93"/>
      <c r="J69" s="93"/>
      <c r="K69" s="23"/>
      <c r="L69" s="23"/>
    </row>
    <row r="70" spans="1:12" ht="15.75" customHeight="1">
      <c r="A70" s="7"/>
      <c r="B70" s="22"/>
      <c r="C70" s="93"/>
      <c r="D70" s="93"/>
      <c r="E70" s="93"/>
      <c r="F70" s="93"/>
      <c r="G70" s="93"/>
      <c r="H70" s="93"/>
      <c r="I70" s="93"/>
      <c r="J70" s="93"/>
      <c r="K70" s="23"/>
      <c r="L70" s="23"/>
    </row>
    <row r="71" spans="1:12" ht="15">
      <c r="A71" s="7"/>
      <c r="B71" s="22"/>
      <c r="C71" s="93"/>
      <c r="D71" s="93"/>
      <c r="E71" s="93"/>
      <c r="F71" s="93"/>
      <c r="G71" s="93"/>
      <c r="H71" s="93"/>
      <c r="I71" s="93"/>
      <c r="J71" s="93"/>
      <c r="K71" s="23"/>
      <c r="L71" s="23"/>
    </row>
    <row r="72" spans="1:12" ht="15">
      <c r="A72" s="7"/>
      <c r="B72" s="22"/>
      <c r="C72" s="93"/>
      <c r="D72" s="93"/>
      <c r="E72" s="93"/>
      <c r="F72" s="93"/>
      <c r="G72" s="93"/>
      <c r="H72" s="93"/>
      <c r="I72" s="93"/>
      <c r="J72" s="93"/>
      <c r="K72" s="23"/>
      <c r="L72" s="23"/>
    </row>
    <row r="73" spans="1:12" ht="15">
      <c r="A73" s="7"/>
      <c r="B73" s="22"/>
      <c r="C73" s="93"/>
      <c r="D73" s="93"/>
      <c r="E73" s="93"/>
      <c r="F73" s="93"/>
      <c r="G73" s="93"/>
      <c r="H73" s="93"/>
      <c r="I73" s="93"/>
      <c r="J73" s="93"/>
      <c r="K73" s="23"/>
      <c r="L73" s="23"/>
    </row>
    <row r="74" spans="1:12" ht="15.75" customHeight="1">
      <c r="A74" s="7"/>
      <c r="B74" s="22"/>
      <c r="C74" s="93"/>
      <c r="D74" s="93"/>
      <c r="E74" s="93"/>
      <c r="F74" s="93"/>
      <c r="G74" s="93"/>
      <c r="H74" s="93"/>
      <c r="I74" s="93"/>
      <c r="J74" s="93"/>
      <c r="K74" s="23"/>
      <c r="L74" s="23"/>
    </row>
    <row r="75" spans="1:12" ht="15">
      <c r="A75" s="7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>
      <c r="A76" s="7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>
      <c r="A77" s="7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>
      <c r="A78" s="7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6.5" customHeight="1">
      <c r="A79" s="7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 customHeight="1">
      <c r="A80" s="7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">
      <c r="A81" s="7"/>
      <c r="B81" s="16"/>
      <c r="C81" s="16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7"/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.75" customHeight="1">
      <c r="A83" s="7"/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7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7"/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7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9.5" customHeight="1">
      <c r="A87" s="7"/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.75" customHeight="1">
      <c r="A88" s="7"/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7"/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7"/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.75" customHeight="1">
      <c r="A91" s="7"/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7"/>
      <c r="B92" s="16"/>
      <c r="C92" s="16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7"/>
      <c r="B93" s="16"/>
      <c r="C93" s="16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</row>
    <row r="95" spans="1:12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</row>
    <row r="96" spans="1:12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</row>
    <row r="97" spans="1:12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</row>
    <row r="98" spans="1:12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</row>
    <row r="99" spans="1:12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</row>
    <row r="100" spans="1:12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">
      <c r="A140" s="7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">
      <c r="A141" s="7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">
      <c r="A142" s="7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">
      <c r="A143" s="7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">
      <c r="A144" s="7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">
      <c r="A145" s="7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5">
      <c r="A146" s="7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5">
      <c r="A147" s="7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">
      <c r="A148" s="7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">
      <c r="A149" s="7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">
      <c r="A150" s="7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">
      <c r="A151" s="7"/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</row>
    <row r="152" spans="4:10" ht="15">
      <c r="D152" s="100"/>
      <c r="E152" s="100"/>
      <c r="F152" s="100"/>
      <c r="G152" s="100"/>
      <c r="H152" s="100"/>
      <c r="I152" s="100"/>
      <c r="J152" s="100"/>
    </row>
    <row r="153" spans="4:10" ht="15">
      <c r="D153" s="100"/>
      <c r="E153" s="100"/>
      <c r="F153" s="100"/>
      <c r="G153" s="100"/>
      <c r="H153" s="100"/>
      <c r="I153" s="100"/>
      <c r="J153" s="100"/>
    </row>
    <row r="154" spans="4:10" ht="15">
      <c r="D154" s="100"/>
      <c r="E154" s="100"/>
      <c r="F154" s="100"/>
      <c r="G154" s="100"/>
      <c r="H154" s="100"/>
      <c r="I154" s="100"/>
      <c r="J154" s="100"/>
    </row>
    <row r="155" spans="4:10" ht="15">
      <c r="D155" s="100"/>
      <c r="E155" s="100"/>
      <c r="F155" s="100"/>
      <c r="G155" s="100"/>
      <c r="H155" s="100"/>
      <c r="I155" s="100"/>
      <c r="J155" s="100"/>
    </row>
    <row r="156" spans="4:10" ht="15">
      <c r="D156" s="100"/>
      <c r="E156" s="100"/>
      <c r="F156" s="100"/>
      <c r="G156" s="100"/>
      <c r="H156" s="100"/>
      <c r="I156" s="100"/>
      <c r="J156" s="100"/>
    </row>
    <row r="157" spans="4:10" ht="15">
      <c r="D157" s="100"/>
      <c r="E157" s="100"/>
      <c r="F157" s="100"/>
      <c r="G157" s="100"/>
      <c r="H157" s="100"/>
      <c r="I157" s="100"/>
      <c r="J157" s="100"/>
    </row>
    <row r="158" spans="4:10" ht="15">
      <c r="D158" s="100"/>
      <c r="E158" s="100"/>
      <c r="F158" s="100"/>
      <c r="G158" s="100"/>
      <c r="H158" s="100"/>
      <c r="I158" s="100"/>
      <c r="J158" s="100"/>
    </row>
    <row r="159" spans="4:10" ht="15">
      <c r="D159" s="100"/>
      <c r="E159" s="100"/>
      <c r="F159" s="100"/>
      <c r="G159" s="100"/>
      <c r="H159" s="100"/>
      <c r="I159" s="100"/>
      <c r="J159" s="100"/>
    </row>
    <row r="160" spans="4:10" ht="15">
      <c r="D160" s="100"/>
      <c r="E160" s="100"/>
      <c r="F160" s="100"/>
      <c r="G160" s="100"/>
      <c r="H160" s="100"/>
      <c r="I160" s="100"/>
      <c r="J160" s="100"/>
    </row>
    <row r="161" spans="4:10" ht="15">
      <c r="D161" s="100"/>
      <c r="E161" s="100"/>
      <c r="F161" s="100"/>
      <c r="G161" s="100"/>
      <c r="H161" s="100"/>
      <c r="I161" s="100"/>
      <c r="J161" s="100"/>
    </row>
    <row r="162" spans="4:10" ht="15">
      <c r="D162" s="100"/>
      <c r="E162" s="100"/>
      <c r="F162" s="100"/>
      <c r="G162" s="100"/>
      <c r="H162" s="100"/>
      <c r="I162" s="100"/>
      <c r="J162" s="100"/>
    </row>
    <row r="163" spans="4:10" ht="15">
      <c r="D163" s="100"/>
      <c r="E163" s="100"/>
      <c r="F163" s="100"/>
      <c r="G163" s="100"/>
      <c r="H163" s="100"/>
      <c r="I163" s="100"/>
      <c r="J163" s="100"/>
    </row>
    <row r="164" spans="4:10" ht="15">
      <c r="D164" s="100"/>
      <c r="E164" s="100"/>
      <c r="F164" s="100"/>
      <c r="G164" s="100"/>
      <c r="H164" s="100"/>
      <c r="I164" s="100"/>
      <c r="J164" s="100"/>
    </row>
    <row r="165" spans="4:10" ht="15">
      <c r="D165" s="100"/>
      <c r="E165" s="100"/>
      <c r="F165" s="100"/>
      <c r="G165" s="100"/>
      <c r="H165" s="100"/>
      <c r="I165" s="100"/>
      <c r="J165" s="100"/>
    </row>
    <row r="166" spans="4:10" ht="15">
      <c r="D166" s="100"/>
      <c r="E166" s="100"/>
      <c r="F166" s="100"/>
      <c r="G166" s="100"/>
      <c r="H166" s="100"/>
      <c r="I166" s="100"/>
      <c r="J166" s="100"/>
    </row>
    <row r="167" spans="4:10" ht="15">
      <c r="D167" s="100"/>
      <c r="E167" s="100"/>
      <c r="F167" s="100"/>
      <c r="G167" s="100"/>
      <c r="H167" s="100"/>
      <c r="I167" s="100"/>
      <c r="J167" s="100"/>
    </row>
    <row r="168" spans="4:10" ht="15">
      <c r="D168" s="100"/>
      <c r="E168" s="100"/>
      <c r="F168" s="100"/>
      <c r="G168" s="100"/>
      <c r="H168" s="100"/>
      <c r="I168" s="100"/>
      <c r="J168" s="100"/>
    </row>
    <row r="169" spans="4:10" ht="15">
      <c r="D169" s="100"/>
      <c r="E169" s="100"/>
      <c r="F169" s="100"/>
      <c r="G169" s="100"/>
      <c r="H169" s="100"/>
      <c r="I169" s="100"/>
      <c r="J169" s="100"/>
    </row>
    <row r="170" spans="4:10" ht="15">
      <c r="D170" s="100"/>
      <c r="E170" s="100"/>
      <c r="F170" s="100"/>
      <c r="G170" s="100"/>
      <c r="H170" s="100"/>
      <c r="I170" s="100"/>
      <c r="J170" s="100"/>
    </row>
    <row r="171" spans="4:10" ht="15">
      <c r="D171" s="100"/>
      <c r="E171" s="100"/>
      <c r="F171" s="100"/>
      <c r="G171" s="100"/>
      <c r="H171" s="100"/>
      <c r="I171" s="100"/>
      <c r="J171" s="100"/>
    </row>
    <row r="172" spans="4:10" ht="15">
      <c r="D172" s="100"/>
      <c r="E172" s="100"/>
      <c r="F172" s="100"/>
      <c r="G172" s="100"/>
      <c r="H172" s="100"/>
      <c r="I172" s="100"/>
      <c r="J172" s="100"/>
    </row>
    <row r="173" spans="4:10" ht="15">
      <c r="D173" s="100"/>
      <c r="E173" s="100"/>
      <c r="F173" s="100"/>
      <c r="G173" s="100"/>
      <c r="H173" s="100"/>
      <c r="I173" s="100"/>
      <c r="J173" s="100"/>
    </row>
    <row r="174" spans="4:10" ht="15">
      <c r="D174" s="100"/>
      <c r="E174" s="100"/>
      <c r="F174" s="100"/>
      <c r="G174" s="100"/>
      <c r="H174" s="100"/>
      <c r="I174" s="100"/>
      <c r="J174" s="100"/>
    </row>
    <row r="175" spans="4:10" ht="15">
      <c r="D175" s="100"/>
      <c r="E175" s="100"/>
      <c r="F175" s="100"/>
      <c r="G175" s="100"/>
      <c r="H175" s="100"/>
      <c r="I175" s="100"/>
      <c r="J175" s="100"/>
    </row>
    <row r="176" spans="4:10" ht="15">
      <c r="D176" s="100"/>
      <c r="E176" s="100"/>
      <c r="F176" s="100"/>
      <c r="G176" s="100"/>
      <c r="H176" s="100"/>
      <c r="I176" s="100"/>
      <c r="J176" s="100"/>
    </row>
    <row r="177" spans="4:10" ht="15">
      <c r="D177" s="100"/>
      <c r="E177" s="100"/>
      <c r="F177" s="100"/>
      <c r="G177" s="100"/>
      <c r="H177" s="100"/>
      <c r="I177" s="100"/>
      <c r="J177" s="100"/>
    </row>
    <row r="178" spans="4:10" ht="15">
      <c r="D178" s="100"/>
      <c r="E178" s="100"/>
      <c r="F178" s="100"/>
      <c r="G178" s="100"/>
      <c r="H178" s="100"/>
      <c r="I178" s="100"/>
      <c r="J178" s="100"/>
    </row>
    <row r="179" spans="4:10" ht="15">
      <c r="D179" s="100"/>
      <c r="E179" s="100"/>
      <c r="F179" s="100"/>
      <c r="G179" s="100"/>
      <c r="H179" s="100"/>
      <c r="I179" s="100"/>
      <c r="J179" s="100"/>
    </row>
    <row r="180" spans="4:10" ht="15">
      <c r="D180" s="100"/>
      <c r="E180" s="100"/>
      <c r="F180" s="100"/>
      <c r="G180" s="100"/>
      <c r="H180" s="100"/>
      <c r="I180" s="100"/>
      <c r="J180" s="100"/>
    </row>
    <row r="181" spans="4:10" ht="15">
      <c r="D181" s="100"/>
      <c r="E181" s="100"/>
      <c r="F181" s="100"/>
      <c r="G181" s="100"/>
      <c r="H181" s="100"/>
      <c r="I181" s="100"/>
      <c r="J181" s="100"/>
    </row>
    <row r="182" spans="4:10" ht="15">
      <c r="D182" s="100"/>
      <c r="E182" s="100"/>
      <c r="F182" s="100"/>
      <c r="G182" s="100"/>
      <c r="H182" s="100"/>
      <c r="I182" s="100"/>
      <c r="J182" s="100"/>
    </row>
    <row r="183" spans="4:10" ht="15">
      <c r="D183" s="100"/>
      <c r="E183" s="100"/>
      <c r="F183" s="100"/>
      <c r="G183" s="100"/>
      <c r="H183" s="100"/>
      <c r="I183" s="100"/>
      <c r="J183" s="100"/>
    </row>
    <row r="184" spans="4:10" ht="15">
      <c r="D184" s="100"/>
      <c r="E184" s="100"/>
      <c r="F184" s="100"/>
      <c r="G184" s="100"/>
      <c r="H184" s="100"/>
      <c r="I184" s="100"/>
      <c r="J184" s="100"/>
    </row>
    <row r="185" spans="4:10" ht="15">
      <c r="D185" s="100"/>
      <c r="E185" s="100"/>
      <c r="F185" s="100"/>
      <c r="G185" s="100"/>
      <c r="H185" s="100"/>
      <c r="I185" s="100"/>
      <c r="J185" s="100"/>
    </row>
    <row r="186" spans="4:10" ht="15">
      <c r="D186" s="100"/>
      <c r="E186" s="100"/>
      <c r="F186" s="100"/>
      <c r="G186" s="100"/>
      <c r="H186" s="100"/>
      <c r="I186" s="100"/>
      <c r="J186" s="100"/>
    </row>
    <row r="187" spans="4:10" ht="15">
      <c r="D187" s="100"/>
      <c r="E187" s="100"/>
      <c r="F187" s="100"/>
      <c r="G187" s="100"/>
      <c r="H187" s="100"/>
      <c r="I187" s="100"/>
      <c r="J187" s="100"/>
    </row>
    <row r="188" spans="4:10" ht="15">
      <c r="D188" s="100"/>
      <c r="E188" s="100"/>
      <c r="F188" s="100"/>
      <c r="G188" s="100"/>
      <c r="H188" s="100"/>
      <c r="I188" s="100"/>
      <c r="J188" s="100"/>
    </row>
    <row r="189" spans="4:10" ht="15">
      <c r="D189" s="100"/>
      <c r="E189" s="100"/>
      <c r="F189" s="100"/>
      <c r="G189" s="100"/>
      <c r="H189" s="100"/>
      <c r="I189" s="100"/>
      <c r="J189" s="100"/>
    </row>
    <row r="190" spans="4:10" ht="15">
      <c r="D190" s="100"/>
      <c r="E190" s="100"/>
      <c r="F190" s="100"/>
      <c r="G190" s="100"/>
      <c r="H190" s="100"/>
      <c r="I190" s="100"/>
      <c r="J190" s="100"/>
    </row>
    <row r="191" spans="4:10" ht="15">
      <c r="D191" s="100"/>
      <c r="E191" s="100"/>
      <c r="F191" s="100"/>
      <c r="G191" s="100"/>
      <c r="H191" s="100"/>
      <c r="I191" s="100"/>
      <c r="J191" s="100"/>
    </row>
    <row r="192" spans="4:10" ht="15">
      <c r="D192" s="100"/>
      <c r="E192" s="100"/>
      <c r="F192" s="100"/>
      <c r="G192" s="100"/>
      <c r="H192" s="100"/>
      <c r="I192" s="100"/>
      <c r="J192" s="100"/>
    </row>
    <row r="193" spans="4:10" ht="15">
      <c r="D193" s="100"/>
      <c r="E193" s="100"/>
      <c r="F193" s="100"/>
      <c r="G193" s="100"/>
      <c r="H193" s="100"/>
      <c r="I193" s="100"/>
      <c r="J193" s="100"/>
    </row>
    <row r="194" spans="4:10" ht="15">
      <c r="D194" s="100"/>
      <c r="E194" s="100"/>
      <c r="F194" s="100"/>
      <c r="G194" s="100"/>
      <c r="H194" s="100"/>
      <c r="I194" s="100"/>
      <c r="J194" s="100"/>
    </row>
    <row r="195" spans="4:10" ht="15">
      <c r="D195" s="100"/>
      <c r="E195" s="100"/>
      <c r="F195" s="100"/>
      <c r="G195" s="100"/>
      <c r="H195" s="100"/>
      <c r="I195" s="100"/>
      <c r="J195" s="100"/>
    </row>
    <row r="196" spans="4:10" ht="15">
      <c r="D196" s="100"/>
      <c r="E196" s="100"/>
      <c r="F196" s="100"/>
      <c r="G196" s="100"/>
      <c r="H196" s="100"/>
      <c r="I196" s="100"/>
      <c r="J196" s="100"/>
    </row>
    <row r="197" spans="4:10" ht="15">
      <c r="D197" s="100"/>
      <c r="E197" s="100"/>
      <c r="F197" s="100"/>
      <c r="G197" s="100"/>
      <c r="H197" s="100"/>
      <c r="I197" s="100"/>
      <c r="J197" s="100"/>
    </row>
    <row r="198" spans="4:10" ht="15">
      <c r="D198" s="100"/>
      <c r="E198" s="100"/>
      <c r="F198" s="100"/>
      <c r="G198" s="100"/>
      <c r="H198" s="100"/>
      <c r="I198" s="100"/>
      <c r="J198" s="100"/>
    </row>
    <row r="199" spans="4:10" ht="15">
      <c r="D199" s="100"/>
      <c r="E199" s="100"/>
      <c r="F199" s="100"/>
      <c r="G199" s="100"/>
      <c r="H199" s="100"/>
      <c r="I199" s="100"/>
      <c r="J199" s="100"/>
    </row>
    <row r="200" spans="4:10" ht="15">
      <c r="D200" s="100"/>
      <c r="E200" s="100"/>
      <c r="F200" s="100"/>
      <c r="G200" s="100"/>
      <c r="H200" s="100"/>
      <c r="I200" s="100"/>
      <c r="J200" s="100"/>
    </row>
    <row r="201" spans="4:10" ht="15">
      <c r="D201" s="100"/>
      <c r="E201" s="100"/>
      <c r="F201" s="100"/>
      <c r="G201" s="100"/>
      <c r="H201" s="100"/>
      <c r="I201" s="100"/>
      <c r="J201" s="100"/>
    </row>
    <row r="202" spans="4:10" ht="15">
      <c r="D202" s="100"/>
      <c r="E202" s="100"/>
      <c r="F202" s="100"/>
      <c r="G202" s="100"/>
      <c r="H202" s="100"/>
      <c r="I202" s="100"/>
      <c r="J202" s="100"/>
    </row>
  </sheetData>
  <sheetProtection/>
  <mergeCells count="122">
    <mergeCell ref="D51:E51"/>
    <mergeCell ref="H51:I51"/>
    <mergeCell ref="D54:E54"/>
    <mergeCell ref="H54:I54"/>
    <mergeCell ref="D52:E52"/>
    <mergeCell ref="H52:I52"/>
    <mergeCell ref="D53:E53"/>
    <mergeCell ref="H53:I53"/>
    <mergeCell ref="D48:E48"/>
    <mergeCell ref="H48:I48"/>
    <mergeCell ref="D49:E49"/>
    <mergeCell ref="H49:I49"/>
    <mergeCell ref="D50:E50"/>
    <mergeCell ref="H50:I50"/>
    <mergeCell ref="D45:E45"/>
    <mergeCell ref="H45:I45"/>
    <mergeCell ref="D46:E46"/>
    <mergeCell ref="H46:I46"/>
    <mergeCell ref="D47:E47"/>
    <mergeCell ref="H47:I47"/>
    <mergeCell ref="D42:E42"/>
    <mergeCell ref="H42:I42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A37:A38"/>
    <mergeCell ref="B37:B38"/>
    <mergeCell ref="D37:E37"/>
    <mergeCell ref="H37:I37"/>
    <mergeCell ref="L37:L38"/>
    <mergeCell ref="D38:E38"/>
    <mergeCell ref="H38:I38"/>
    <mergeCell ref="A34:A36"/>
    <mergeCell ref="B34:B36"/>
    <mergeCell ref="D34:E34"/>
    <mergeCell ref="H34:I34"/>
    <mergeCell ref="L34:L36"/>
    <mergeCell ref="D35:E35"/>
    <mergeCell ref="H35:I35"/>
    <mergeCell ref="D36:E36"/>
    <mergeCell ref="H36:I36"/>
    <mergeCell ref="K31:K32"/>
    <mergeCell ref="L31:L32"/>
    <mergeCell ref="D32:E32"/>
    <mergeCell ref="H32:I32"/>
    <mergeCell ref="D33:E33"/>
    <mergeCell ref="H33:I33"/>
    <mergeCell ref="D29:E29"/>
    <mergeCell ref="H29:I29"/>
    <mergeCell ref="D30:E30"/>
    <mergeCell ref="H30:I30"/>
    <mergeCell ref="A31:A32"/>
    <mergeCell ref="B31:B32"/>
    <mergeCell ref="D31:E31"/>
    <mergeCell ref="H31:I31"/>
    <mergeCell ref="D26:E26"/>
    <mergeCell ref="H26:I26"/>
    <mergeCell ref="D27:E27"/>
    <mergeCell ref="H27:I27"/>
    <mergeCell ref="D28:E28"/>
    <mergeCell ref="H28:I28"/>
    <mergeCell ref="D22:E22"/>
    <mergeCell ref="H22:I22"/>
    <mergeCell ref="D24:E24"/>
    <mergeCell ref="H24:I24"/>
    <mergeCell ref="D25:E25"/>
    <mergeCell ref="H25:I25"/>
    <mergeCell ref="A20:A21"/>
    <mergeCell ref="B20:B21"/>
    <mergeCell ref="D20:E21"/>
    <mergeCell ref="H20:I20"/>
    <mergeCell ref="K20:K21"/>
    <mergeCell ref="L20:L21"/>
    <mergeCell ref="H21:I21"/>
    <mergeCell ref="L16:L17"/>
    <mergeCell ref="D17:E17"/>
    <mergeCell ref="H17:I17"/>
    <mergeCell ref="D18:E18"/>
    <mergeCell ref="H18:I18"/>
    <mergeCell ref="D19:E19"/>
    <mergeCell ref="H19:I19"/>
    <mergeCell ref="D15:E15"/>
    <mergeCell ref="H15:I15"/>
    <mergeCell ref="A16:A17"/>
    <mergeCell ref="B16:B17"/>
    <mergeCell ref="D16:E16"/>
    <mergeCell ref="H16:I16"/>
    <mergeCell ref="D12:E12"/>
    <mergeCell ref="H12:I12"/>
    <mergeCell ref="D13:E13"/>
    <mergeCell ref="H13:I13"/>
    <mergeCell ref="D14:E14"/>
    <mergeCell ref="H14:I14"/>
    <mergeCell ref="D9:E9"/>
    <mergeCell ref="H9:I9"/>
    <mergeCell ref="D10:E10"/>
    <mergeCell ref="H10:I10"/>
    <mergeCell ref="D11:E11"/>
    <mergeCell ref="H11:I11"/>
    <mergeCell ref="F5:J5"/>
    <mergeCell ref="F6:F8"/>
    <mergeCell ref="G6:J6"/>
    <mergeCell ref="G7:G8"/>
    <mergeCell ref="H7:I8"/>
    <mergeCell ref="J7:J8"/>
    <mergeCell ref="D23:E23"/>
    <mergeCell ref="H23:I23"/>
    <mergeCell ref="B1:L1"/>
    <mergeCell ref="A4:A8"/>
    <mergeCell ref="B4:B8"/>
    <mergeCell ref="C4:C8"/>
    <mergeCell ref="D4:J4"/>
    <mergeCell ref="K4:K8"/>
    <mergeCell ref="L4:L8"/>
    <mergeCell ref="D5:E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zoomScale="75" zoomScaleNormal="75" zoomScalePageLayoutView="0" workbookViewId="0" topLeftCell="A49">
      <selection activeCell="G49" sqref="G49"/>
    </sheetView>
  </sheetViews>
  <sheetFormatPr defaultColWidth="9.140625" defaultRowHeight="15"/>
  <cols>
    <col min="1" max="1" width="6.7109375" style="0" customWidth="1"/>
    <col min="2" max="2" width="25.7109375" style="0" customWidth="1"/>
    <col min="3" max="3" width="12.57421875" style="0" customWidth="1"/>
    <col min="4" max="4" width="11.57421875" style="4" bestFit="1" customWidth="1"/>
    <col min="5" max="5" width="4.28125" style="4" customWidth="1"/>
    <col min="6" max="6" width="16.140625" style="4" customWidth="1"/>
    <col min="7" max="7" width="11.421875" style="4" customWidth="1"/>
    <col min="8" max="8" width="9.28125" style="4" bestFit="1" customWidth="1"/>
    <col min="9" max="9" width="2.7109375" style="4" customWidth="1"/>
    <col min="10" max="10" width="13.28125" style="4" customWidth="1"/>
    <col min="11" max="11" width="13.140625" style="4" customWidth="1"/>
    <col min="12" max="12" width="26.00390625" style="4" customWidth="1"/>
  </cols>
  <sheetData>
    <row r="1" spans="2:12" ht="38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.75">
      <c r="A2" s="7"/>
      <c r="B2" s="3"/>
      <c r="C2" s="3"/>
      <c r="D2" s="3" t="s">
        <v>37</v>
      </c>
      <c r="E2" s="3"/>
      <c r="F2" s="3"/>
      <c r="G2" s="3"/>
      <c r="H2" s="3"/>
      <c r="I2" s="3"/>
      <c r="J2" s="3"/>
      <c r="K2" s="3"/>
      <c r="L2" s="3"/>
    </row>
    <row r="3" spans="1:12" ht="18.7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105" t="s">
        <v>6</v>
      </c>
      <c r="B4" s="106" t="s">
        <v>10</v>
      </c>
      <c r="C4" s="107" t="s">
        <v>11</v>
      </c>
      <c r="D4" s="108" t="s">
        <v>12</v>
      </c>
      <c r="E4" s="109"/>
      <c r="F4" s="109"/>
      <c r="G4" s="109"/>
      <c r="H4" s="109"/>
      <c r="I4" s="109"/>
      <c r="J4" s="110"/>
      <c r="K4" s="111" t="s">
        <v>35</v>
      </c>
      <c r="L4" s="111" t="s">
        <v>36</v>
      </c>
    </row>
    <row r="5" spans="1:12" ht="15.75" customHeight="1">
      <c r="A5" s="105"/>
      <c r="B5" s="106"/>
      <c r="C5" s="107"/>
      <c r="D5" s="114" t="s">
        <v>14</v>
      </c>
      <c r="E5" s="115"/>
      <c r="F5" s="108" t="s">
        <v>13</v>
      </c>
      <c r="G5" s="109"/>
      <c r="H5" s="109"/>
      <c r="I5" s="109"/>
      <c r="J5" s="110"/>
      <c r="K5" s="112"/>
      <c r="L5" s="112"/>
    </row>
    <row r="6" spans="1:12" ht="30" customHeight="1">
      <c r="A6" s="105"/>
      <c r="B6" s="106"/>
      <c r="C6" s="107"/>
      <c r="D6" s="116"/>
      <c r="E6" s="117"/>
      <c r="F6" s="111" t="s">
        <v>15</v>
      </c>
      <c r="G6" s="108" t="s">
        <v>47</v>
      </c>
      <c r="H6" s="109"/>
      <c r="I6" s="109"/>
      <c r="J6" s="110"/>
      <c r="K6" s="112"/>
      <c r="L6" s="112"/>
    </row>
    <row r="7" spans="1:12" ht="54" customHeight="1">
      <c r="A7" s="105"/>
      <c r="B7" s="106"/>
      <c r="C7" s="107"/>
      <c r="D7" s="116"/>
      <c r="E7" s="117"/>
      <c r="F7" s="112"/>
      <c r="G7" s="111" t="s">
        <v>45</v>
      </c>
      <c r="H7" s="121" t="s">
        <v>16</v>
      </c>
      <c r="I7" s="121"/>
      <c r="J7" s="121" t="s">
        <v>46</v>
      </c>
      <c r="K7" s="112"/>
      <c r="L7" s="112"/>
    </row>
    <row r="8" spans="1:12" ht="27" customHeight="1">
      <c r="A8" s="105"/>
      <c r="B8" s="106"/>
      <c r="C8" s="107"/>
      <c r="D8" s="118"/>
      <c r="E8" s="119"/>
      <c r="F8" s="113"/>
      <c r="G8" s="120"/>
      <c r="H8" s="121"/>
      <c r="I8" s="121"/>
      <c r="J8" s="121"/>
      <c r="K8" s="113"/>
      <c r="L8" s="113"/>
    </row>
    <row r="9" spans="1:12" ht="15.75">
      <c r="A9" s="15">
        <v>1</v>
      </c>
      <c r="B9" s="6">
        <v>2</v>
      </c>
      <c r="C9" s="6">
        <v>3</v>
      </c>
      <c r="D9" s="122">
        <v>4</v>
      </c>
      <c r="E9" s="123"/>
      <c r="F9" s="5">
        <v>5</v>
      </c>
      <c r="G9" s="5">
        <v>6</v>
      </c>
      <c r="H9" s="122">
        <v>7</v>
      </c>
      <c r="I9" s="123"/>
      <c r="J9" s="35">
        <v>8</v>
      </c>
      <c r="K9" s="35">
        <v>9</v>
      </c>
      <c r="L9" s="5">
        <v>10</v>
      </c>
    </row>
    <row r="10" spans="1:12" ht="48" customHeight="1">
      <c r="A10" s="30" t="s">
        <v>8</v>
      </c>
      <c r="B10" s="48" t="s">
        <v>48</v>
      </c>
      <c r="C10" s="81" t="s">
        <v>38</v>
      </c>
      <c r="D10" s="124">
        <f>SUM(D11:E13)</f>
        <v>11138.036</v>
      </c>
      <c r="E10" s="125"/>
      <c r="F10" s="83">
        <f>D10</f>
        <v>11138.036</v>
      </c>
      <c r="G10" s="82">
        <v>0</v>
      </c>
      <c r="H10" s="126">
        <v>0</v>
      </c>
      <c r="I10" s="127"/>
      <c r="J10" s="84">
        <v>0</v>
      </c>
      <c r="K10" s="36"/>
      <c r="L10" s="36"/>
    </row>
    <row r="11" spans="1:12" ht="21" customHeight="1">
      <c r="A11" s="30"/>
      <c r="B11" s="37"/>
      <c r="C11" s="81" t="s">
        <v>23</v>
      </c>
      <c r="D11" s="128">
        <f>D14+D15+D16+D18+D19</f>
        <v>6727.745</v>
      </c>
      <c r="E11" s="128"/>
      <c r="F11" s="81">
        <f>F14+F15+F16+F18+F19</f>
        <v>6727.745</v>
      </c>
      <c r="G11" s="80">
        <v>0</v>
      </c>
      <c r="H11" s="129">
        <v>0</v>
      </c>
      <c r="I11" s="127"/>
      <c r="J11" s="85">
        <v>0</v>
      </c>
      <c r="K11" s="36"/>
      <c r="L11" s="36"/>
    </row>
    <row r="12" spans="1:12" ht="23.25" customHeight="1">
      <c r="A12" s="30"/>
      <c r="B12" s="37"/>
      <c r="C12" s="81" t="s">
        <v>18</v>
      </c>
      <c r="D12" s="130">
        <f>D22+D23</f>
        <v>910.291</v>
      </c>
      <c r="E12" s="131"/>
      <c r="F12" s="81">
        <f>F22+F23</f>
        <v>910.291</v>
      </c>
      <c r="G12" s="81">
        <f>G20+G22</f>
        <v>0</v>
      </c>
      <c r="H12" s="101">
        <v>0</v>
      </c>
      <c r="I12" s="103"/>
      <c r="J12" s="81">
        <f>J20+J22</f>
        <v>0</v>
      </c>
      <c r="K12" s="36"/>
      <c r="L12" s="36"/>
    </row>
    <row r="13" spans="1:12" ht="24" customHeight="1">
      <c r="A13" s="30"/>
      <c r="B13" s="37"/>
      <c r="C13" s="81" t="s">
        <v>28</v>
      </c>
      <c r="D13" s="128">
        <f>SUM(F13:L13)</f>
        <v>3500</v>
      </c>
      <c r="E13" s="128"/>
      <c r="F13" s="81">
        <f>F17+F21+F24+F25+F26</f>
        <v>3500</v>
      </c>
      <c r="G13" s="80">
        <v>0</v>
      </c>
      <c r="H13" s="129">
        <v>0</v>
      </c>
      <c r="I13" s="127"/>
      <c r="J13" s="85">
        <v>0</v>
      </c>
      <c r="K13" s="36"/>
      <c r="L13" s="36"/>
    </row>
    <row r="14" spans="1:12" ht="90.75" customHeight="1">
      <c r="A14" s="12" t="s">
        <v>7</v>
      </c>
      <c r="B14" s="31" t="s">
        <v>24</v>
      </c>
      <c r="C14" s="81" t="s">
        <v>23</v>
      </c>
      <c r="D14" s="101">
        <f>SUM(F14:J14)</f>
        <v>4112.806</v>
      </c>
      <c r="E14" s="103"/>
      <c r="F14" s="81">
        <v>4112.806</v>
      </c>
      <c r="G14" s="81">
        <v>0</v>
      </c>
      <c r="H14" s="132">
        <v>0</v>
      </c>
      <c r="I14" s="132"/>
      <c r="J14" s="81">
        <v>0</v>
      </c>
      <c r="K14" s="18" t="s">
        <v>83</v>
      </c>
      <c r="L14" s="31" t="s">
        <v>66</v>
      </c>
    </row>
    <row r="15" spans="1:12" ht="93" customHeight="1">
      <c r="A15" s="11" t="s">
        <v>20</v>
      </c>
      <c r="B15" s="32" t="s">
        <v>2</v>
      </c>
      <c r="C15" s="81" t="s">
        <v>23</v>
      </c>
      <c r="D15" s="101">
        <f aca="true" t="shared" si="0" ref="D15:D26">SUM(F15:J15)</f>
        <v>35.399</v>
      </c>
      <c r="E15" s="103"/>
      <c r="F15" s="86">
        <v>35.399</v>
      </c>
      <c r="G15" s="81">
        <v>0</v>
      </c>
      <c r="H15" s="132">
        <v>0</v>
      </c>
      <c r="I15" s="132"/>
      <c r="J15" s="81">
        <v>0</v>
      </c>
      <c r="K15" s="18" t="s">
        <v>90</v>
      </c>
      <c r="L15" s="31" t="s">
        <v>63</v>
      </c>
    </row>
    <row r="16" spans="1:12" ht="64.5" customHeight="1">
      <c r="A16" s="133" t="s">
        <v>22</v>
      </c>
      <c r="B16" s="135" t="s">
        <v>3</v>
      </c>
      <c r="C16" s="81" t="s">
        <v>23</v>
      </c>
      <c r="D16" s="101">
        <f t="shared" si="0"/>
        <v>286.293</v>
      </c>
      <c r="E16" s="103"/>
      <c r="F16" s="86">
        <v>286.293</v>
      </c>
      <c r="G16" s="81">
        <v>0</v>
      </c>
      <c r="H16" s="132">
        <v>0</v>
      </c>
      <c r="I16" s="132"/>
      <c r="J16" s="81">
        <v>0</v>
      </c>
      <c r="K16" s="18" t="s">
        <v>90</v>
      </c>
      <c r="L16" s="137" t="s">
        <v>62</v>
      </c>
    </row>
    <row r="17" spans="1:12" ht="46.5" customHeight="1">
      <c r="A17" s="134"/>
      <c r="B17" s="136"/>
      <c r="C17" s="81" t="s">
        <v>28</v>
      </c>
      <c r="D17" s="101">
        <f t="shared" si="0"/>
        <v>1000</v>
      </c>
      <c r="E17" s="103"/>
      <c r="F17" s="81">
        <v>1000</v>
      </c>
      <c r="G17" s="81">
        <v>0</v>
      </c>
      <c r="H17" s="132">
        <v>0</v>
      </c>
      <c r="I17" s="132"/>
      <c r="J17" s="81">
        <v>0</v>
      </c>
      <c r="K17" s="18" t="s">
        <v>39</v>
      </c>
      <c r="L17" s="138"/>
    </row>
    <row r="18" spans="1:12" ht="81.75" customHeight="1">
      <c r="A18" s="11" t="s">
        <v>49</v>
      </c>
      <c r="B18" s="32" t="s">
        <v>27</v>
      </c>
      <c r="C18" s="81" t="s">
        <v>23</v>
      </c>
      <c r="D18" s="101">
        <f t="shared" si="0"/>
        <v>2076.351</v>
      </c>
      <c r="E18" s="103"/>
      <c r="F18" s="86">
        <v>2076.351</v>
      </c>
      <c r="G18" s="81">
        <v>0</v>
      </c>
      <c r="H18" s="132">
        <v>0</v>
      </c>
      <c r="I18" s="132"/>
      <c r="J18" s="81">
        <v>0</v>
      </c>
      <c r="K18" s="18" t="s">
        <v>94</v>
      </c>
      <c r="L18" s="31" t="s">
        <v>61</v>
      </c>
    </row>
    <row r="19" spans="1:12" ht="81.75" customHeight="1">
      <c r="A19" s="11" t="s">
        <v>50</v>
      </c>
      <c r="B19" s="32" t="s">
        <v>4</v>
      </c>
      <c r="C19" s="81" t="s">
        <v>23</v>
      </c>
      <c r="D19" s="101">
        <f t="shared" si="0"/>
        <v>216.896</v>
      </c>
      <c r="E19" s="103"/>
      <c r="F19" s="86">
        <v>216.896</v>
      </c>
      <c r="G19" s="81">
        <v>0</v>
      </c>
      <c r="H19" s="132">
        <v>0</v>
      </c>
      <c r="I19" s="132"/>
      <c r="J19" s="81">
        <v>0</v>
      </c>
      <c r="K19" s="18" t="s">
        <v>95</v>
      </c>
      <c r="L19" s="31" t="s">
        <v>42</v>
      </c>
    </row>
    <row r="20" spans="1:12" ht="81" customHeight="1">
      <c r="A20" s="139" t="s">
        <v>51</v>
      </c>
      <c r="B20" s="141" t="s">
        <v>17</v>
      </c>
      <c r="C20" s="96"/>
      <c r="D20" s="143">
        <f>SUM(F21:J21)</f>
        <v>1000</v>
      </c>
      <c r="E20" s="144"/>
      <c r="F20" s="96"/>
      <c r="G20" s="96"/>
      <c r="H20" s="143"/>
      <c r="I20" s="147"/>
      <c r="J20" s="96"/>
      <c r="K20" s="148" t="s">
        <v>39</v>
      </c>
      <c r="L20" s="150" t="s">
        <v>64</v>
      </c>
    </row>
    <row r="21" spans="1:12" ht="18" customHeight="1">
      <c r="A21" s="140"/>
      <c r="B21" s="142"/>
      <c r="C21" s="97" t="s">
        <v>28</v>
      </c>
      <c r="D21" s="145"/>
      <c r="E21" s="146"/>
      <c r="F21" s="98">
        <v>1000</v>
      </c>
      <c r="G21" s="97">
        <v>0</v>
      </c>
      <c r="H21" s="152">
        <v>0</v>
      </c>
      <c r="I21" s="152"/>
      <c r="J21" s="97">
        <v>0</v>
      </c>
      <c r="K21" s="149"/>
      <c r="L21" s="151"/>
    </row>
    <row r="22" spans="1:12" ht="80.25" customHeight="1">
      <c r="A22" s="38" t="s">
        <v>52</v>
      </c>
      <c r="B22" s="18" t="s">
        <v>19</v>
      </c>
      <c r="C22" s="81" t="s">
        <v>18</v>
      </c>
      <c r="D22" s="101">
        <f t="shared" si="0"/>
        <v>855.445</v>
      </c>
      <c r="E22" s="103"/>
      <c r="F22" s="81">
        <v>855.445</v>
      </c>
      <c r="G22" s="81">
        <v>0</v>
      </c>
      <c r="H22" s="132">
        <v>0</v>
      </c>
      <c r="I22" s="132"/>
      <c r="J22" s="81">
        <v>0</v>
      </c>
      <c r="K22" s="18" t="s">
        <v>93</v>
      </c>
      <c r="L22" s="31" t="s">
        <v>65</v>
      </c>
    </row>
    <row r="23" spans="1:12" ht="80.25" customHeight="1">
      <c r="A23" s="11" t="s">
        <v>53</v>
      </c>
      <c r="B23" s="18" t="s">
        <v>98</v>
      </c>
      <c r="C23" s="81" t="s">
        <v>18</v>
      </c>
      <c r="D23" s="101">
        <v>54.846</v>
      </c>
      <c r="E23" s="102"/>
      <c r="F23" s="81">
        <v>54.846</v>
      </c>
      <c r="G23" s="81">
        <v>0</v>
      </c>
      <c r="H23" s="101">
        <v>0</v>
      </c>
      <c r="I23" s="103"/>
      <c r="J23" s="81">
        <v>0</v>
      </c>
      <c r="K23" s="18" t="s">
        <v>83</v>
      </c>
      <c r="L23" s="31" t="s">
        <v>99</v>
      </c>
    </row>
    <row r="24" spans="1:12" ht="80.25" customHeight="1">
      <c r="A24" s="11" t="s">
        <v>54</v>
      </c>
      <c r="B24" s="18" t="s">
        <v>32</v>
      </c>
      <c r="C24" s="81" t="s">
        <v>28</v>
      </c>
      <c r="D24" s="101">
        <f t="shared" si="0"/>
        <v>500</v>
      </c>
      <c r="E24" s="103"/>
      <c r="F24" s="81">
        <v>500</v>
      </c>
      <c r="G24" s="81">
        <v>0</v>
      </c>
      <c r="H24" s="132">
        <v>0</v>
      </c>
      <c r="I24" s="132"/>
      <c r="J24" s="81">
        <v>0</v>
      </c>
      <c r="K24" s="18" t="s">
        <v>39</v>
      </c>
      <c r="L24" s="31" t="s">
        <v>73</v>
      </c>
    </row>
    <row r="25" spans="1:12" ht="80.25" customHeight="1">
      <c r="A25" s="11" t="s">
        <v>100</v>
      </c>
      <c r="B25" s="18" t="s">
        <v>33</v>
      </c>
      <c r="C25" s="81" t="s">
        <v>28</v>
      </c>
      <c r="D25" s="101">
        <f t="shared" si="0"/>
        <v>500</v>
      </c>
      <c r="E25" s="103"/>
      <c r="F25" s="81">
        <v>500</v>
      </c>
      <c r="G25" s="81">
        <v>0</v>
      </c>
      <c r="H25" s="132">
        <v>0</v>
      </c>
      <c r="I25" s="132"/>
      <c r="J25" s="81">
        <v>0</v>
      </c>
      <c r="K25" s="18" t="s">
        <v>39</v>
      </c>
      <c r="L25" s="31" t="s">
        <v>72</v>
      </c>
    </row>
    <row r="26" spans="1:12" ht="80.25" customHeight="1">
      <c r="A26" s="11" t="s">
        <v>101</v>
      </c>
      <c r="B26" s="18" t="s">
        <v>34</v>
      </c>
      <c r="C26" s="81" t="s">
        <v>28</v>
      </c>
      <c r="D26" s="101">
        <f t="shared" si="0"/>
        <v>500</v>
      </c>
      <c r="E26" s="103"/>
      <c r="F26" s="86">
        <v>500</v>
      </c>
      <c r="G26" s="81">
        <v>0</v>
      </c>
      <c r="H26" s="132">
        <v>0</v>
      </c>
      <c r="I26" s="132"/>
      <c r="J26" s="81">
        <v>0</v>
      </c>
      <c r="K26" s="18" t="s">
        <v>39</v>
      </c>
      <c r="L26" s="31" t="s">
        <v>67</v>
      </c>
    </row>
    <row r="27" spans="1:12" ht="80.25" customHeight="1">
      <c r="A27" s="30" t="s">
        <v>9</v>
      </c>
      <c r="B27" s="48" t="s">
        <v>74</v>
      </c>
      <c r="C27" s="81" t="s">
        <v>38</v>
      </c>
      <c r="D27" s="124">
        <f>D30+D29+D28</f>
        <v>306747.522</v>
      </c>
      <c r="E27" s="171"/>
      <c r="F27" s="83">
        <f>F30+F29+F28</f>
        <v>117967.082</v>
      </c>
      <c r="G27" s="82">
        <v>0</v>
      </c>
      <c r="H27" s="126">
        <f>H28+H29+H30</f>
        <v>4000</v>
      </c>
      <c r="I27" s="172"/>
      <c r="J27" s="84">
        <f>J28+J29+J30</f>
        <v>184780.44</v>
      </c>
      <c r="K27" s="18"/>
      <c r="L27" s="31"/>
    </row>
    <row r="28" spans="1:12" ht="23.25" customHeight="1">
      <c r="A28" s="30"/>
      <c r="B28" s="37"/>
      <c r="C28" s="81" t="s">
        <v>23</v>
      </c>
      <c r="D28" s="124">
        <f>D31+D33+D34</f>
        <v>131535.81699999998</v>
      </c>
      <c r="E28" s="171"/>
      <c r="F28" s="81">
        <f>F31+F33+F34</f>
        <v>16535.817</v>
      </c>
      <c r="G28" s="80">
        <v>0</v>
      </c>
      <c r="H28" s="129">
        <v>0</v>
      </c>
      <c r="I28" s="170"/>
      <c r="J28" s="85">
        <f>J34</f>
        <v>115000</v>
      </c>
      <c r="K28" s="18"/>
      <c r="L28" s="31"/>
    </row>
    <row r="29" spans="1:12" ht="21.75" customHeight="1">
      <c r="A29" s="30"/>
      <c r="B29" s="99"/>
      <c r="C29" s="81" t="s">
        <v>18</v>
      </c>
      <c r="D29" s="124">
        <f>D32+D35+D37</f>
        <v>106303.705</v>
      </c>
      <c r="E29" s="171"/>
      <c r="F29" s="81">
        <f>F32+F35+F37</f>
        <v>41731.265</v>
      </c>
      <c r="G29" s="81">
        <f>G32+G35+G37</f>
        <v>0</v>
      </c>
      <c r="H29" s="101">
        <f>H32+H35+H37</f>
        <v>4000</v>
      </c>
      <c r="I29" s="103"/>
      <c r="J29" s="85">
        <f>J32+J35+J37</f>
        <v>60572.44</v>
      </c>
      <c r="K29" s="34"/>
      <c r="L29" s="20"/>
    </row>
    <row r="30" spans="1:12" ht="21" customHeight="1">
      <c r="A30" s="30"/>
      <c r="B30" s="37"/>
      <c r="C30" s="81" t="s">
        <v>28</v>
      </c>
      <c r="D30" s="124">
        <f>F30+G30+H30+J30</f>
        <v>68908</v>
      </c>
      <c r="E30" s="171"/>
      <c r="F30" s="81">
        <f>F36+F38+F39+F40</f>
        <v>59700</v>
      </c>
      <c r="G30" s="80">
        <v>0</v>
      </c>
      <c r="H30" s="129">
        <v>0</v>
      </c>
      <c r="I30" s="170"/>
      <c r="J30" s="85">
        <f>J38</f>
        <v>9208</v>
      </c>
      <c r="K30" s="33"/>
      <c r="L30" s="20"/>
    </row>
    <row r="31" spans="1:12" ht="45" customHeight="1">
      <c r="A31" s="133" t="s">
        <v>40</v>
      </c>
      <c r="B31" s="148" t="s">
        <v>25</v>
      </c>
      <c r="C31" s="81" t="s">
        <v>92</v>
      </c>
      <c r="D31" s="132">
        <f>SUM(F31:J31)</f>
        <v>14727</v>
      </c>
      <c r="E31" s="132"/>
      <c r="F31" s="81">
        <v>14727</v>
      </c>
      <c r="G31" s="81">
        <v>0</v>
      </c>
      <c r="H31" s="132">
        <v>0</v>
      </c>
      <c r="I31" s="132"/>
      <c r="J31" s="81">
        <v>0</v>
      </c>
      <c r="K31" s="148" t="s">
        <v>91</v>
      </c>
      <c r="L31" s="155" t="s">
        <v>68</v>
      </c>
    </row>
    <row r="32" spans="1:12" ht="42" customHeight="1">
      <c r="A32" s="134"/>
      <c r="B32" s="154"/>
      <c r="C32" s="81" t="s">
        <v>18</v>
      </c>
      <c r="D32" s="132">
        <f>F32+G32+H32+J32</f>
        <v>32787.727</v>
      </c>
      <c r="E32" s="132"/>
      <c r="F32" s="81">
        <v>29787.727</v>
      </c>
      <c r="G32" s="81">
        <v>0</v>
      </c>
      <c r="H32" s="132">
        <v>3000</v>
      </c>
      <c r="I32" s="132"/>
      <c r="J32" s="81">
        <v>0</v>
      </c>
      <c r="K32" s="149"/>
      <c r="L32" s="156"/>
    </row>
    <row r="33" spans="1:12" ht="60.75" customHeight="1">
      <c r="A33" s="11" t="s">
        <v>56</v>
      </c>
      <c r="B33" s="32" t="s">
        <v>3</v>
      </c>
      <c r="C33" s="81" t="s">
        <v>23</v>
      </c>
      <c r="D33" s="132">
        <f aca="true" t="shared" si="1" ref="D33:D40">SUM(F33:J33)</f>
        <v>0</v>
      </c>
      <c r="E33" s="132"/>
      <c r="F33" s="86">
        <v>0</v>
      </c>
      <c r="G33" s="81">
        <v>0</v>
      </c>
      <c r="H33" s="132">
        <v>0</v>
      </c>
      <c r="I33" s="132"/>
      <c r="J33" s="81">
        <v>0</v>
      </c>
      <c r="K33" s="18" t="s">
        <v>39</v>
      </c>
      <c r="L33" s="41" t="s">
        <v>69</v>
      </c>
    </row>
    <row r="34" spans="1:12" ht="42" customHeight="1">
      <c r="A34" s="133" t="s">
        <v>57</v>
      </c>
      <c r="B34" s="158" t="s">
        <v>29</v>
      </c>
      <c r="C34" s="81" t="s">
        <v>23</v>
      </c>
      <c r="D34" s="132">
        <f t="shared" si="1"/>
        <v>116808.817</v>
      </c>
      <c r="E34" s="132"/>
      <c r="F34" s="86">
        <v>1808.817</v>
      </c>
      <c r="G34" s="86">
        <v>0</v>
      </c>
      <c r="H34" s="132">
        <v>0</v>
      </c>
      <c r="I34" s="132"/>
      <c r="J34" s="86">
        <v>115000</v>
      </c>
      <c r="K34" s="18" t="s">
        <v>96</v>
      </c>
      <c r="L34" s="155" t="s">
        <v>70</v>
      </c>
    </row>
    <row r="35" spans="1:12" ht="42" customHeight="1">
      <c r="A35" s="157"/>
      <c r="B35" s="159"/>
      <c r="C35" s="81" t="s">
        <v>18</v>
      </c>
      <c r="D35" s="162">
        <f>F35+G35+H35+J35</f>
        <v>73415.978</v>
      </c>
      <c r="E35" s="162"/>
      <c r="F35" s="86">
        <f>11775.085+68.453</f>
        <v>11843.537999999999</v>
      </c>
      <c r="G35" s="86">
        <v>0</v>
      </c>
      <c r="H35" s="132">
        <v>1000</v>
      </c>
      <c r="I35" s="132"/>
      <c r="J35" s="86">
        <v>60572.44</v>
      </c>
      <c r="K35" s="18" t="s">
        <v>96</v>
      </c>
      <c r="L35" s="161"/>
    </row>
    <row r="36" spans="1:12" ht="42" customHeight="1">
      <c r="A36" s="134"/>
      <c r="B36" s="160"/>
      <c r="C36" s="81" t="s">
        <v>28</v>
      </c>
      <c r="D36" s="132">
        <f t="shared" si="1"/>
        <v>23757</v>
      </c>
      <c r="E36" s="132"/>
      <c r="F36" s="86">
        <v>23757</v>
      </c>
      <c r="G36" s="86">
        <v>0</v>
      </c>
      <c r="H36" s="132">
        <v>0</v>
      </c>
      <c r="I36" s="132"/>
      <c r="J36" s="86">
        <v>0</v>
      </c>
      <c r="K36" s="18" t="s">
        <v>39</v>
      </c>
      <c r="L36" s="156"/>
    </row>
    <row r="37" spans="1:12" ht="42" customHeight="1">
      <c r="A37" s="133" t="s">
        <v>58</v>
      </c>
      <c r="B37" s="163" t="s">
        <v>30</v>
      </c>
      <c r="C37" s="81" t="s">
        <v>18</v>
      </c>
      <c r="D37" s="132">
        <f t="shared" si="1"/>
        <v>100</v>
      </c>
      <c r="E37" s="132"/>
      <c r="F37" s="86">
        <v>100</v>
      </c>
      <c r="G37" s="86">
        <v>0</v>
      </c>
      <c r="H37" s="132">
        <v>0</v>
      </c>
      <c r="I37" s="132"/>
      <c r="J37" s="86">
        <v>0</v>
      </c>
      <c r="K37" s="18" t="s">
        <v>39</v>
      </c>
      <c r="L37" s="155" t="s">
        <v>70</v>
      </c>
    </row>
    <row r="38" spans="1:12" ht="42" customHeight="1">
      <c r="A38" s="134"/>
      <c r="B38" s="142"/>
      <c r="C38" s="81" t="s">
        <v>28</v>
      </c>
      <c r="D38" s="132">
        <f t="shared" si="1"/>
        <v>41151</v>
      </c>
      <c r="E38" s="132"/>
      <c r="F38" s="86">
        <v>31943</v>
      </c>
      <c r="G38" s="86">
        <v>0</v>
      </c>
      <c r="H38" s="132">
        <v>0</v>
      </c>
      <c r="I38" s="132"/>
      <c r="J38" s="86">
        <v>9208</v>
      </c>
      <c r="K38" s="18" t="s">
        <v>39</v>
      </c>
      <c r="L38" s="156"/>
    </row>
    <row r="39" spans="1:12" ht="58.5" customHeight="1">
      <c r="A39" s="11" t="s">
        <v>59</v>
      </c>
      <c r="B39" s="18" t="s">
        <v>31</v>
      </c>
      <c r="C39" s="81" t="s">
        <v>28</v>
      </c>
      <c r="D39" s="132">
        <f t="shared" si="1"/>
        <v>3000</v>
      </c>
      <c r="E39" s="132"/>
      <c r="F39" s="81">
        <v>3000</v>
      </c>
      <c r="G39" s="81">
        <v>0</v>
      </c>
      <c r="H39" s="132">
        <v>0</v>
      </c>
      <c r="I39" s="132"/>
      <c r="J39" s="81">
        <v>0</v>
      </c>
      <c r="K39" s="18" t="s">
        <v>39</v>
      </c>
      <c r="L39" s="41" t="s">
        <v>71</v>
      </c>
    </row>
    <row r="40" spans="1:12" ht="53.25" customHeight="1">
      <c r="A40" s="11" t="s">
        <v>60</v>
      </c>
      <c r="B40" s="32" t="s">
        <v>2</v>
      </c>
      <c r="C40" s="81" t="s">
        <v>28</v>
      </c>
      <c r="D40" s="132">
        <f t="shared" si="1"/>
        <v>1000</v>
      </c>
      <c r="E40" s="132"/>
      <c r="F40" s="86">
        <v>1000</v>
      </c>
      <c r="G40" s="86">
        <v>0</v>
      </c>
      <c r="H40" s="132">
        <v>0</v>
      </c>
      <c r="I40" s="132"/>
      <c r="J40" s="79">
        <v>0</v>
      </c>
      <c r="K40" s="18" t="s">
        <v>39</v>
      </c>
      <c r="L40" s="41" t="s">
        <v>69</v>
      </c>
    </row>
    <row r="41" spans="1:12" ht="35.25" customHeight="1">
      <c r="A41" s="30" t="s">
        <v>26</v>
      </c>
      <c r="B41" s="48" t="s">
        <v>5</v>
      </c>
      <c r="C41" s="81" t="s">
        <v>38</v>
      </c>
      <c r="D41" s="124">
        <f>SUM(D42:E44)</f>
        <v>16587.51411</v>
      </c>
      <c r="E41" s="125"/>
      <c r="F41" s="83">
        <f>SUM(F42:F44)</f>
        <v>16587.51411</v>
      </c>
      <c r="G41" s="87">
        <v>0</v>
      </c>
      <c r="H41" s="164">
        <v>0</v>
      </c>
      <c r="I41" s="170"/>
      <c r="J41" s="88">
        <v>0</v>
      </c>
      <c r="K41" s="34"/>
      <c r="L41" s="20"/>
    </row>
    <row r="42" spans="1:12" ht="20.25" customHeight="1">
      <c r="A42" s="30"/>
      <c r="B42" s="37"/>
      <c r="C42" s="81" t="s">
        <v>23</v>
      </c>
      <c r="D42" s="132">
        <v>0</v>
      </c>
      <c r="E42" s="132"/>
      <c r="F42" s="81">
        <v>0</v>
      </c>
      <c r="G42" s="80">
        <v>0</v>
      </c>
      <c r="H42" s="129">
        <v>0</v>
      </c>
      <c r="I42" s="170"/>
      <c r="J42" s="85">
        <v>0</v>
      </c>
      <c r="K42" s="34"/>
      <c r="L42" s="20"/>
    </row>
    <row r="43" spans="1:12" ht="28.5" customHeight="1">
      <c r="A43" s="47"/>
      <c r="B43" s="18"/>
      <c r="C43" s="81" t="s">
        <v>18</v>
      </c>
      <c r="D43" s="101">
        <f>SUM(D45:E50)</f>
        <v>16587.51411</v>
      </c>
      <c r="E43" s="103"/>
      <c r="F43" s="81">
        <f>F45+F46+F47+F48+F49+F50</f>
        <v>16587.51411</v>
      </c>
      <c r="G43" s="80">
        <v>0</v>
      </c>
      <c r="H43" s="129">
        <v>0</v>
      </c>
      <c r="I43" s="170"/>
      <c r="J43" s="85">
        <v>0</v>
      </c>
      <c r="K43" s="46"/>
      <c r="L43" s="20"/>
    </row>
    <row r="44" spans="1:12" ht="16.5" customHeight="1">
      <c r="A44" s="30"/>
      <c r="B44" s="37"/>
      <c r="C44" s="81" t="s">
        <v>28</v>
      </c>
      <c r="D44" s="132">
        <v>0</v>
      </c>
      <c r="E44" s="132"/>
      <c r="F44" s="81">
        <v>0</v>
      </c>
      <c r="G44" s="80">
        <v>0</v>
      </c>
      <c r="H44" s="129">
        <v>0</v>
      </c>
      <c r="I44" s="170"/>
      <c r="J44" s="85">
        <v>0</v>
      </c>
      <c r="K44" s="34"/>
      <c r="L44" s="20"/>
    </row>
    <row r="45" spans="1:12" ht="64.5" customHeight="1">
      <c r="A45" s="11" t="s">
        <v>41</v>
      </c>
      <c r="B45" s="18" t="s">
        <v>21</v>
      </c>
      <c r="C45" s="81" t="s">
        <v>18</v>
      </c>
      <c r="D45" s="132">
        <v>472.687</v>
      </c>
      <c r="E45" s="132"/>
      <c r="F45" s="81">
        <f>D45</f>
        <v>472.687</v>
      </c>
      <c r="G45" s="81">
        <v>0</v>
      </c>
      <c r="H45" s="132">
        <v>0</v>
      </c>
      <c r="I45" s="132"/>
      <c r="J45" s="81">
        <v>0</v>
      </c>
      <c r="K45" s="31" t="s">
        <v>75</v>
      </c>
      <c r="L45" s="41" t="s">
        <v>68</v>
      </c>
    </row>
    <row r="46" spans="1:12" ht="72" customHeight="1">
      <c r="A46" s="11" t="s">
        <v>76</v>
      </c>
      <c r="B46" s="18" t="s">
        <v>89</v>
      </c>
      <c r="C46" s="81" t="s">
        <v>18</v>
      </c>
      <c r="D46" s="101">
        <v>10125.94811</v>
      </c>
      <c r="E46" s="103"/>
      <c r="F46" s="81">
        <f>D46</f>
        <v>10125.94811</v>
      </c>
      <c r="G46" s="81">
        <v>0</v>
      </c>
      <c r="H46" s="132">
        <v>0</v>
      </c>
      <c r="I46" s="132"/>
      <c r="J46" s="81">
        <v>0</v>
      </c>
      <c r="K46" s="31" t="s">
        <v>77</v>
      </c>
      <c r="L46" s="41" t="s">
        <v>68</v>
      </c>
    </row>
    <row r="47" spans="1:12" ht="67.5" customHeight="1">
      <c r="A47" s="11" t="s">
        <v>78</v>
      </c>
      <c r="B47" s="18" t="s">
        <v>79</v>
      </c>
      <c r="C47" s="81" t="s">
        <v>18</v>
      </c>
      <c r="D47" s="101">
        <v>41.582</v>
      </c>
      <c r="E47" s="102"/>
      <c r="F47" s="81">
        <f>D47</f>
        <v>41.582</v>
      </c>
      <c r="G47" s="81">
        <v>0</v>
      </c>
      <c r="H47" s="132">
        <v>0</v>
      </c>
      <c r="I47" s="132"/>
      <c r="J47" s="81">
        <v>0</v>
      </c>
      <c r="K47" s="46" t="s">
        <v>80</v>
      </c>
      <c r="L47" s="41" t="s">
        <v>68</v>
      </c>
    </row>
    <row r="48" spans="1:12" s="10" customFormat="1" ht="69" customHeight="1">
      <c r="A48" s="11" t="s">
        <v>81</v>
      </c>
      <c r="B48" s="40" t="s">
        <v>82</v>
      </c>
      <c r="C48" s="81" t="s">
        <v>18</v>
      </c>
      <c r="D48" s="101">
        <v>3363.275</v>
      </c>
      <c r="E48" s="169"/>
      <c r="F48" s="81">
        <v>3363.275</v>
      </c>
      <c r="G48" s="81">
        <v>0</v>
      </c>
      <c r="H48" s="132">
        <v>0</v>
      </c>
      <c r="I48" s="132"/>
      <c r="J48" s="81">
        <v>0</v>
      </c>
      <c r="K48" s="18" t="s">
        <v>94</v>
      </c>
      <c r="L48" s="41" t="s">
        <v>68</v>
      </c>
    </row>
    <row r="49" spans="1:12" s="10" customFormat="1" ht="54" customHeight="1">
      <c r="A49" s="11" t="s">
        <v>84</v>
      </c>
      <c r="B49" s="40" t="s">
        <v>85</v>
      </c>
      <c r="C49" s="81" t="s">
        <v>18</v>
      </c>
      <c r="D49" s="101">
        <f>SUM(F49:J49)</f>
        <v>837.749</v>
      </c>
      <c r="E49" s="103"/>
      <c r="F49" s="81">
        <v>837.749</v>
      </c>
      <c r="G49" s="81">
        <v>0</v>
      </c>
      <c r="H49" s="132">
        <v>0</v>
      </c>
      <c r="I49" s="132"/>
      <c r="J49" s="81">
        <v>0</v>
      </c>
      <c r="K49" s="18" t="s">
        <v>94</v>
      </c>
      <c r="L49" s="41" t="s">
        <v>70</v>
      </c>
    </row>
    <row r="50" spans="1:12" s="10" customFormat="1" ht="42" customHeight="1">
      <c r="A50" s="11" t="s">
        <v>87</v>
      </c>
      <c r="B50" s="40" t="s">
        <v>29</v>
      </c>
      <c r="C50" s="81" t="s">
        <v>18</v>
      </c>
      <c r="D50" s="101">
        <v>1746.273</v>
      </c>
      <c r="E50" s="103"/>
      <c r="F50" s="81">
        <f>D50</f>
        <v>1746.273</v>
      </c>
      <c r="G50" s="81">
        <v>0</v>
      </c>
      <c r="H50" s="132">
        <v>0</v>
      </c>
      <c r="I50" s="132"/>
      <c r="J50" s="81">
        <v>0</v>
      </c>
      <c r="K50" s="18" t="s">
        <v>96</v>
      </c>
      <c r="L50" s="41" t="s">
        <v>70</v>
      </c>
    </row>
    <row r="51" spans="1:12" s="10" customFormat="1" ht="19.5" customHeight="1">
      <c r="A51" s="11"/>
      <c r="B51" s="21" t="s">
        <v>43</v>
      </c>
      <c r="C51" s="81" t="s">
        <v>38</v>
      </c>
      <c r="D51" s="166">
        <f>D10+D27+D41</f>
        <v>334473.07211</v>
      </c>
      <c r="E51" s="167"/>
      <c r="F51" s="89">
        <f>SUM(F52:F54)</f>
        <v>145692.63211</v>
      </c>
      <c r="G51" s="82">
        <f aca="true" t="shared" si="2" ref="G51:H54">G41+G27+G10</f>
        <v>0</v>
      </c>
      <c r="H51" s="126">
        <f t="shared" si="2"/>
        <v>4000</v>
      </c>
      <c r="I51" s="168"/>
      <c r="J51" s="84">
        <f>SUM(J52:J54)</f>
        <v>184780.44</v>
      </c>
      <c r="K51" s="44"/>
      <c r="L51" s="43"/>
    </row>
    <row r="52" spans="1:12" s="10" customFormat="1" ht="19.5" customHeight="1">
      <c r="A52" s="11"/>
      <c r="B52" s="18"/>
      <c r="C52" s="81" t="s">
        <v>23</v>
      </c>
      <c r="D52" s="166">
        <f>D28+D11</f>
        <v>138263.56199999998</v>
      </c>
      <c r="E52" s="167"/>
      <c r="F52" s="89">
        <f>F28+F11</f>
        <v>23263.561999999998</v>
      </c>
      <c r="G52" s="82">
        <f t="shared" si="2"/>
        <v>0</v>
      </c>
      <c r="H52" s="126">
        <f t="shared" si="2"/>
        <v>0</v>
      </c>
      <c r="I52" s="168"/>
      <c r="J52" s="84">
        <v>115000</v>
      </c>
      <c r="K52" s="44"/>
      <c r="L52" s="43"/>
    </row>
    <row r="53" spans="1:12" s="10" customFormat="1" ht="19.5" customHeight="1">
      <c r="A53" s="11"/>
      <c r="B53" s="18"/>
      <c r="C53" s="81" t="s">
        <v>18</v>
      </c>
      <c r="D53" s="166">
        <f>F53+G53+H53+J53</f>
        <v>123801.51011</v>
      </c>
      <c r="E53" s="167"/>
      <c r="F53" s="89">
        <f>F12+F29+F43</f>
        <v>59229.07011</v>
      </c>
      <c r="G53" s="82">
        <f t="shared" si="2"/>
        <v>0</v>
      </c>
      <c r="H53" s="126">
        <f t="shared" si="2"/>
        <v>4000</v>
      </c>
      <c r="I53" s="168"/>
      <c r="J53" s="84">
        <f>J43+J29+J12</f>
        <v>60572.44</v>
      </c>
      <c r="K53" s="44"/>
      <c r="L53" s="43"/>
    </row>
    <row r="54" spans="1:12" s="10" customFormat="1" ht="19.5" customHeight="1">
      <c r="A54" s="11"/>
      <c r="B54" s="18"/>
      <c r="C54" s="81" t="s">
        <v>28</v>
      </c>
      <c r="D54" s="166">
        <f>D44+D30+D13</f>
        <v>72408</v>
      </c>
      <c r="E54" s="167"/>
      <c r="F54" s="89">
        <f>F44+F30+F13</f>
        <v>63200</v>
      </c>
      <c r="G54" s="82">
        <f t="shared" si="2"/>
        <v>0</v>
      </c>
      <c r="H54" s="126">
        <f t="shared" si="2"/>
        <v>0</v>
      </c>
      <c r="I54" s="168"/>
      <c r="J54" s="84">
        <f>J44+J30+J13</f>
        <v>9208</v>
      </c>
      <c r="K54" s="44"/>
      <c r="L54" s="43"/>
    </row>
    <row r="55" spans="1:12" s="10" customFormat="1" ht="19.5" customHeight="1">
      <c r="A55" s="29"/>
      <c r="B55" s="25"/>
      <c r="C55" s="90"/>
      <c r="D55" s="91"/>
      <c r="E55" s="92"/>
      <c r="F55" s="91"/>
      <c r="G55" s="91"/>
      <c r="H55" s="91"/>
      <c r="I55" s="92"/>
      <c r="J55" s="92"/>
      <c r="K55" s="28"/>
      <c r="L55" s="27"/>
    </row>
    <row r="56" spans="1:12" ht="15">
      <c r="A56" s="14"/>
      <c r="B56" s="22"/>
      <c r="C56" s="93"/>
      <c r="D56" s="94"/>
      <c r="E56" s="94"/>
      <c r="F56" s="94"/>
      <c r="G56" s="94"/>
      <c r="H56" s="94"/>
      <c r="I56" s="94"/>
      <c r="J56" s="94"/>
      <c r="K56" s="23"/>
      <c r="L56" s="23"/>
    </row>
    <row r="57" spans="1:12" s="7" customFormat="1" ht="15">
      <c r="A57" s="14"/>
      <c r="B57" s="22"/>
      <c r="C57" s="93"/>
      <c r="D57" s="94"/>
      <c r="E57" s="94"/>
      <c r="F57" s="94"/>
      <c r="G57" s="94"/>
      <c r="H57" s="94"/>
      <c r="I57" s="94"/>
      <c r="J57" s="94"/>
      <c r="K57" s="23"/>
      <c r="L57" s="23"/>
    </row>
    <row r="58" spans="1:12" s="7" customFormat="1" ht="15">
      <c r="A58" s="14"/>
      <c r="B58" s="22"/>
      <c r="C58" s="93"/>
      <c r="D58" s="94"/>
      <c r="E58" s="94"/>
      <c r="F58" s="94"/>
      <c r="G58" s="94"/>
      <c r="H58" s="94"/>
      <c r="I58" s="94"/>
      <c r="J58" s="94"/>
      <c r="K58" s="23"/>
      <c r="L58" s="23"/>
    </row>
    <row r="59" spans="1:12" s="7" customFormat="1" ht="15">
      <c r="A59" s="14"/>
      <c r="B59" s="22"/>
      <c r="C59" s="93"/>
      <c r="D59" s="94"/>
      <c r="E59" s="94"/>
      <c r="F59" s="94"/>
      <c r="G59" s="94"/>
      <c r="H59" s="94"/>
      <c r="I59" s="94"/>
      <c r="J59" s="94"/>
      <c r="K59" s="23"/>
      <c r="L59" s="23"/>
    </row>
    <row r="60" spans="1:12" s="7" customFormat="1" ht="15">
      <c r="A60" s="14"/>
      <c r="B60" s="22"/>
      <c r="C60" s="93"/>
      <c r="D60" s="94"/>
      <c r="E60" s="94"/>
      <c r="F60" s="94"/>
      <c r="G60" s="94"/>
      <c r="H60" s="94"/>
      <c r="I60" s="94"/>
      <c r="J60" s="94"/>
      <c r="K60" s="23"/>
      <c r="L60" s="23"/>
    </row>
    <row r="61" spans="1:12" s="7" customFormat="1" ht="15">
      <c r="A61" s="13"/>
      <c r="B61" s="22"/>
      <c r="C61" s="93"/>
      <c r="D61" s="94"/>
      <c r="E61" s="94"/>
      <c r="F61" s="94"/>
      <c r="G61" s="94"/>
      <c r="H61" s="94"/>
      <c r="I61" s="94"/>
      <c r="J61" s="94"/>
      <c r="K61" s="23"/>
      <c r="L61" s="23"/>
    </row>
    <row r="62" spans="1:12" ht="15.75" customHeight="1">
      <c r="A62" s="13"/>
      <c r="B62" s="22"/>
      <c r="C62" s="93"/>
      <c r="D62" s="94"/>
      <c r="E62" s="94"/>
      <c r="F62" s="94"/>
      <c r="G62" s="94"/>
      <c r="H62" s="94"/>
      <c r="I62" s="94"/>
      <c r="J62" s="94"/>
      <c r="K62" s="23"/>
      <c r="L62" s="23"/>
    </row>
    <row r="63" spans="1:12" ht="15">
      <c r="A63" s="13"/>
      <c r="B63" s="22"/>
      <c r="C63" s="93"/>
      <c r="D63" s="94"/>
      <c r="E63" s="94"/>
      <c r="F63" s="94"/>
      <c r="G63" s="94"/>
      <c r="H63" s="94"/>
      <c r="I63" s="94"/>
      <c r="J63" s="94"/>
      <c r="K63" s="23"/>
      <c r="L63" s="23"/>
    </row>
    <row r="64" spans="1:12" ht="15">
      <c r="A64" s="13"/>
      <c r="B64" s="22"/>
      <c r="C64" s="93"/>
      <c r="D64" s="94"/>
      <c r="E64" s="94"/>
      <c r="F64" s="94"/>
      <c r="G64" s="94"/>
      <c r="H64" s="94"/>
      <c r="I64" s="94"/>
      <c r="J64" s="94"/>
      <c r="K64" s="23"/>
      <c r="L64" s="23"/>
    </row>
    <row r="65" spans="1:12" ht="15.75" customHeight="1">
      <c r="A65" s="13"/>
      <c r="B65" s="22"/>
      <c r="C65" s="93"/>
      <c r="D65" s="93"/>
      <c r="E65" s="93"/>
      <c r="F65" s="93"/>
      <c r="G65" s="93"/>
      <c r="H65" s="93"/>
      <c r="I65" s="93"/>
      <c r="J65" s="93"/>
      <c r="K65" s="23"/>
      <c r="L65" s="23"/>
    </row>
    <row r="66" spans="1:12" ht="15">
      <c r="A66" s="13"/>
      <c r="B66" s="22"/>
      <c r="C66" s="93"/>
      <c r="D66" s="93"/>
      <c r="E66" s="93"/>
      <c r="F66" s="93"/>
      <c r="G66" s="93"/>
      <c r="H66" s="93"/>
      <c r="I66" s="93"/>
      <c r="J66" s="93"/>
      <c r="K66" s="23"/>
      <c r="L66" s="23"/>
    </row>
    <row r="67" spans="1:12" ht="15">
      <c r="A67" s="13"/>
      <c r="B67" s="22"/>
      <c r="C67" s="93"/>
      <c r="D67" s="93"/>
      <c r="E67" s="93"/>
      <c r="F67" s="93"/>
      <c r="G67" s="93"/>
      <c r="H67" s="93"/>
      <c r="I67" s="93"/>
      <c r="J67" s="93"/>
      <c r="K67" s="23"/>
      <c r="L67" s="23"/>
    </row>
    <row r="68" spans="1:12" ht="15">
      <c r="A68" s="13"/>
      <c r="B68" s="22"/>
      <c r="C68" s="93"/>
      <c r="D68" s="93"/>
      <c r="E68" s="93"/>
      <c r="F68" s="93"/>
      <c r="G68" s="93"/>
      <c r="H68" s="93"/>
      <c r="I68" s="93"/>
      <c r="J68" s="93"/>
      <c r="K68" s="23"/>
      <c r="L68" s="23"/>
    </row>
    <row r="69" spans="1:12" ht="19.5" customHeight="1">
      <c r="A69" s="13"/>
      <c r="B69" s="22"/>
      <c r="C69" s="93"/>
      <c r="D69" s="93"/>
      <c r="E69" s="93"/>
      <c r="F69" s="93"/>
      <c r="G69" s="93"/>
      <c r="H69" s="93"/>
      <c r="I69" s="93"/>
      <c r="J69" s="93"/>
      <c r="K69" s="23"/>
      <c r="L69" s="23"/>
    </row>
    <row r="70" spans="1:12" ht="15.75" customHeight="1">
      <c r="A70" s="7"/>
      <c r="B70" s="22"/>
      <c r="C70" s="93"/>
      <c r="D70" s="93"/>
      <c r="E70" s="93"/>
      <c r="F70" s="93"/>
      <c r="G70" s="93"/>
      <c r="H70" s="93"/>
      <c r="I70" s="93"/>
      <c r="J70" s="93"/>
      <c r="K70" s="23"/>
      <c r="L70" s="23"/>
    </row>
    <row r="71" spans="1:12" ht="15">
      <c r="A71" s="7"/>
      <c r="B71" s="22"/>
      <c r="C71" s="93"/>
      <c r="D71" s="93"/>
      <c r="E71" s="93"/>
      <c r="F71" s="93"/>
      <c r="G71" s="93"/>
      <c r="H71" s="93"/>
      <c r="I71" s="93"/>
      <c r="J71" s="93"/>
      <c r="K71" s="23"/>
      <c r="L71" s="23"/>
    </row>
    <row r="72" spans="1:12" ht="15">
      <c r="A72" s="7"/>
      <c r="B72" s="22"/>
      <c r="C72" s="93"/>
      <c r="D72" s="93"/>
      <c r="E72" s="93"/>
      <c r="F72" s="93"/>
      <c r="G72" s="93"/>
      <c r="H72" s="93"/>
      <c r="I72" s="93"/>
      <c r="J72" s="93"/>
      <c r="K72" s="23"/>
      <c r="L72" s="23"/>
    </row>
    <row r="73" spans="1:12" ht="15">
      <c r="A73" s="7"/>
      <c r="B73" s="22"/>
      <c r="C73" s="93"/>
      <c r="D73" s="93"/>
      <c r="E73" s="93"/>
      <c r="F73" s="93"/>
      <c r="G73" s="93"/>
      <c r="H73" s="93"/>
      <c r="I73" s="93"/>
      <c r="J73" s="93"/>
      <c r="K73" s="23"/>
      <c r="L73" s="23"/>
    </row>
    <row r="74" spans="1:12" ht="15.75" customHeight="1">
      <c r="A74" s="7"/>
      <c r="B74" s="22"/>
      <c r="C74" s="93"/>
      <c r="D74" s="93"/>
      <c r="E74" s="93"/>
      <c r="F74" s="93"/>
      <c r="G74" s="93"/>
      <c r="H74" s="93"/>
      <c r="I74" s="93"/>
      <c r="J74" s="93"/>
      <c r="K74" s="23"/>
      <c r="L74" s="23"/>
    </row>
    <row r="75" spans="1:12" ht="15">
      <c r="A75" s="7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>
      <c r="A76" s="7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>
      <c r="A77" s="7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>
      <c r="A78" s="7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6.5" customHeight="1">
      <c r="A79" s="7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 customHeight="1">
      <c r="A80" s="7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">
      <c r="A81" s="7"/>
      <c r="B81" s="16"/>
      <c r="C81" s="16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7"/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.75" customHeight="1">
      <c r="A83" s="7"/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7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7"/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7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9.5" customHeight="1">
      <c r="A87" s="7"/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.75" customHeight="1">
      <c r="A88" s="7"/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7"/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7"/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.75" customHeight="1">
      <c r="A91" s="7"/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7"/>
      <c r="B92" s="16"/>
      <c r="C92" s="16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7"/>
      <c r="B93" s="16"/>
      <c r="C93" s="16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</row>
    <row r="95" spans="1:12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</row>
    <row r="96" spans="1:12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</row>
    <row r="97" spans="1:12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</row>
    <row r="98" spans="1:12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</row>
    <row r="99" spans="1:12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</row>
    <row r="100" spans="1:12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">
      <c r="A140" s="7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">
      <c r="A141" s="7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">
      <c r="A142" s="7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">
      <c r="A143" s="7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">
      <c r="A144" s="7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">
      <c r="A145" s="7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5">
      <c r="A146" s="7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5">
      <c r="A147" s="7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">
      <c r="A148" s="7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">
      <c r="A149" s="7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">
      <c r="A150" s="7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">
      <c r="A151" s="7"/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</row>
    <row r="152" spans="4:10" ht="15">
      <c r="D152" s="95"/>
      <c r="E152" s="95"/>
      <c r="F152" s="95"/>
      <c r="G152" s="95"/>
      <c r="H152" s="95"/>
      <c r="I152" s="95"/>
      <c r="J152" s="95"/>
    </row>
    <row r="153" spans="4:10" ht="15">
      <c r="D153" s="95"/>
      <c r="E153" s="95"/>
      <c r="F153" s="95"/>
      <c r="G153" s="95"/>
      <c r="H153" s="95"/>
      <c r="I153" s="95"/>
      <c r="J153" s="95"/>
    </row>
    <row r="154" spans="4:10" ht="15">
      <c r="D154" s="95"/>
      <c r="E154" s="95"/>
      <c r="F154" s="95"/>
      <c r="G154" s="95"/>
      <c r="H154" s="95"/>
      <c r="I154" s="95"/>
      <c r="J154" s="95"/>
    </row>
    <row r="155" spans="4:10" ht="15">
      <c r="D155" s="95"/>
      <c r="E155" s="95"/>
      <c r="F155" s="95"/>
      <c r="G155" s="95"/>
      <c r="H155" s="95"/>
      <c r="I155" s="95"/>
      <c r="J155" s="95"/>
    </row>
    <row r="156" spans="4:10" ht="15">
      <c r="D156" s="95"/>
      <c r="E156" s="95"/>
      <c r="F156" s="95"/>
      <c r="G156" s="95"/>
      <c r="H156" s="95"/>
      <c r="I156" s="95"/>
      <c r="J156" s="95"/>
    </row>
    <row r="157" spans="4:10" ht="15">
      <c r="D157" s="95"/>
      <c r="E157" s="95"/>
      <c r="F157" s="95"/>
      <c r="G157" s="95"/>
      <c r="H157" s="95"/>
      <c r="I157" s="95"/>
      <c r="J157" s="95"/>
    </row>
    <row r="158" spans="4:10" ht="15">
      <c r="D158" s="95"/>
      <c r="E158" s="95"/>
      <c r="F158" s="95"/>
      <c r="G158" s="95"/>
      <c r="H158" s="95"/>
      <c r="I158" s="95"/>
      <c r="J158" s="95"/>
    </row>
    <row r="159" spans="4:10" ht="15">
      <c r="D159" s="95"/>
      <c r="E159" s="95"/>
      <c r="F159" s="95"/>
      <c r="G159" s="95"/>
      <c r="H159" s="95"/>
      <c r="I159" s="95"/>
      <c r="J159" s="95"/>
    </row>
    <row r="160" spans="4:10" ht="15">
      <c r="D160" s="95"/>
      <c r="E160" s="95"/>
      <c r="F160" s="95"/>
      <c r="G160" s="95"/>
      <c r="H160" s="95"/>
      <c r="I160" s="95"/>
      <c r="J160" s="95"/>
    </row>
    <row r="161" spans="4:10" ht="15">
      <c r="D161" s="95"/>
      <c r="E161" s="95"/>
      <c r="F161" s="95"/>
      <c r="G161" s="95"/>
      <c r="H161" s="95"/>
      <c r="I161" s="95"/>
      <c r="J161" s="95"/>
    </row>
    <row r="162" spans="4:10" ht="15">
      <c r="D162" s="95"/>
      <c r="E162" s="95"/>
      <c r="F162" s="95"/>
      <c r="G162" s="95"/>
      <c r="H162" s="95"/>
      <c r="I162" s="95"/>
      <c r="J162" s="95"/>
    </row>
    <row r="163" spans="4:10" ht="15">
      <c r="D163" s="95"/>
      <c r="E163" s="95"/>
      <c r="F163" s="95"/>
      <c r="G163" s="95"/>
      <c r="H163" s="95"/>
      <c r="I163" s="95"/>
      <c r="J163" s="95"/>
    </row>
    <row r="164" spans="4:10" ht="15">
      <c r="D164" s="95"/>
      <c r="E164" s="95"/>
      <c r="F164" s="95"/>
      <c r="G164" s="95"/>
      <c r="H164" s="95"/>
      <c r="I164" s="95"/>
      <c r="J164" s="95"/>
    </row>
    <row r="165" spans="4:10" ht="15">
      <c r="D165" s="95"/>
      <c r="E165" s="95"/>
      <c r="F165" s="95"/>
      <c r="G165" s="95"/>
      <c r="H165" s="95"/>
      <c r="I165" s="95"/>
      <c r="J165" s="95"/>
    </row>
    <row r="166" spans="4:10" ht="15">
      <c r="D166" s="95"/>
      <c r="E166" s="95"/>
      <c r="F166" s="95"/>
      <c r="G166" s="95"/>
      <c r="H166" s="95"/>
      <c r="I166" s="95"/>
      <c r="J166" s="95"/>
    </row>
    <row r="167" spans="4:10" ht="15">
      <c r="D167" s="95"/>
      <c r="E167" s="95"/>
      <c r="F167" s="95"/>
      <c r="G167" s="95"/>
      <c r="H167" s="95"/>
      <c r="I167" s="95"/>
      <c r="J167" s="95"/>
    </row>
    <row r="168" spans="4:10" ht="15">
      <c r="D168" s="95"/>
      <c r="E168" s="95"/>
      <c r="F168" s="95"/>
      <c r="G168" s="95"/>
      <c r="H168" s="95"/>
      <c r="I168" s="95"/>
      <c r="J168" s="95"/>
    </row>
    <row r="169" spans="4:10" ht="15">
      <c r="D169" s="95"/>
      <c r="E169" s="95"/>
      <c r="F169" s="95"/>
      <c r="G169" s="95"/>
      <c r="H169" s="95"/>
      <c r="I169" s="95"/>
      <c r="J169" s="95"/>
    </row>
    <row r="170" spans="4:10" ht="15">
      <c r="D170" s="95"/>
      <c r="E170" s="95"/>
      <c r="F170" s="95"/>
      <c r="G170" s="95"/>
      <c r="H170" s="95"/>
      <c r="I170" s="95"/>
      <c r="J170" s="95"/>
    </row>
    <row r="171" spans="4:10" ht="15">
      <c r="D171" s="95"/>
      <c r="E171" s="95"/>
      <c r="F171" s="95"/>
      <c r="G171" s="95"/>
      <c r="H171" s="95"/>
      <c r="I171" s="95"/>
      <c r="J171" s="95"/>
    </row>
    <row r="172" spans="4:10" ht="15">
      <c r="D172" s="95"/>
      <c r="E172" s="95"/>
      <c r="F172" s="95"/>
      <c r="G172" s="95"/>
      <c r="H172" s="95"/>
      <c r="I172" s="95"/>
      <c r="J172" s="95"/>
    </row>
    <row r="173" spans="4:10" ht="15">
      <c r="D173" s="95"/>
      <c r="E173" s="95"/>
      <c r="F173" s="95"/>
      <c r="G173" s="95"/>
      <c r="H173" s="95"/>
      <c r="I173" s="95"/>
      <c r="J173" s="95"/>
    </row>
    <row r="174" spans="4:10" ht="15">
      <c r="D174" s="95"/>
      <c r="E174" s="95"/>
      <c r="F174" s="95"/>
      <c r="G174" s="95"/>
      <c r="H174" s="95"/>
      <c r="I174" s="95"/>
      <c r="J174" s="95"/>
    </row>
    <row r="175" spans="4:10" ht="15">
      <c r="D175" s="95"/>
      <c r="E175" s="95"/>
      <c r="F175" s="95"/>
      <c r="G175" s="95"/>
      <c r="H175" s="95"/>
      <c r="I175" s="95"/>
      <c r="J175" s="95"/>
    </row>
    <row r="176" spans="4:10" ht="15">
      <c r="D176" s="95"/>
      <c r="E176" s="95"/>
      <c r="F176" s="95"/>
      <c r="G176" s="95"/>
      <c r="H176" s="95"/>
      <c r="I176" s="95"/>
      <c r="J176" s="95"/>
    </row>
    <row r="177" spans="4:10" ht="15">
      <c r="D177" s="95"/>
      <c r="E177" s="95"/>
      <c r="F177" s="95"/>
      <c r="G177" s="95"/>
      <c r="H177" s="95"/>
      <c r="I177" s="95"/>
      <c r="J177" s="95"/>
    </row>
    <row r="178" spans="4:10" ht="15">
      <c r="D178" s="95"/>
      <c r="E178" s="95"/>
      <c r="F178" s="95"/>
      <c r="G178" s="95"/>
      <c r="H178" s="95"/>
      <c r="I178" s="95"/>
      <c r="J178" s="95"/>
    </row>
    <row r="179" spans="4:10" ht="15">
      <c r="D179" s="95"/>
      <c r="E179" s="95"/>
      <c r="F179" s="95"/>
      <c r="G179" s="95"/>
      <c r="H179" s="95"/>
      <c r="I179" s="95"/>
      <c r="J179" s="95"/>
    </row>
    <row r="180" spans="4:10" ht="15">
      <c r="D180" s="95"/>
      <c r="E180" s="95"/>
      <c r="F180" s="95"/>
      <c r="G180" s="95"/>
      <c r="H180" s="95"/>
      <c r="I180" s="95"/>
      <c r="J180" s="95"/>
    </row>
    <row r="181" spans="4:10" ht="15">
      <c r="D181" s="95"/>
      <c r="E181" s="95"/>
      <c r="F181" s="95"/>
      <c r="G181" s="95"/>
      <c r="H181" s="95"/>
      <c r="I181" s="95"/>
      <c r="J181" s="95"/>
    </row>
    <row r="182" spans="4:10" ht="15">
      <c r="D182" s="95"/>
      <c r="E182" s="95"/>
      <c r="F182" s="95"/>
      <c r="G182" s="95"/>
      <c r="H182" s="95"/>
      <c r="I182" s="95"/>
      <c r="J182" s="95"/>
    </row>
    <row r="183" spans="4:10" ht="15">
      <c r="D183" s="95"/>
      <c r="E183" s="95"/>
      <c r="F183" s="95"/>
      <c r="G183" s="95"/>
      <c r="H183" s="95"/>
      <c r="I183" s="95"/>
      <c r="J183" s="95"/>
    </row>
    <row r="184" spans="4:10" ht="15">
      <c r="D184" s="95"/>
      <c r="E184" s="95"/>
      <c r="F184" s="95"/>
      <c r="G184" s="95"/>
      <c r="H184" s="95"/>
      <c r="I184" s="95"/>
      <c r="J184" s="95"/>
    </row>
    <row r="185" spans="4:10" ht="15">
      <c r="D185" s="95"/>
      <c r="E185" s="95"/>
      <c r="F185" s="95"/>
      <c r="G185" s="95"/>
      <c r="H185" s="95"/>
      <c r="I185" s="95"/>
      <c r="J185" s="95"/>
    </row>
    <row r="186" spans="4:10" ht="15">
      <c r="D186" s="95"/>
      <c r="E186" s="95"/>
      <c r="F186" s="95"/>
      <c r="G186" s="95"/>
      <c r="H186" s="95"/>
      <c r="I186" s="95"/>
      <c r="J186" s="95"/>
    </row>
    <row r="187" spans="4:10" ht="15">
      <c r="D187" s="95"/>
      <c r="E187" s="95"/>
      <c r="F187" s="95"/>
      <c r="G187" s="95"/>
      <c r="H187" s="95"/>
      <c r="I187" s="95"/>
      <c r="J187" s="95"/>
    </row>
    <row r="188" spans="4:10" ht="15">
      <c r="D188" s="95"/>
      <c r="E188" s="95"/>
      <c r="F188" s="95"/>
      <c r="G188" s="95"/>
      <c r="H188" s="95"/>
      <c r="I188" s="95"/>
      <c r="J188" s="95"/>
    </row>
    <row r="189" spans="4:10" ht="15">
      <c r="D189" s="95"/>
      <c r="E189" s="95"/>
      <c r="F189" s="95"/>
      <c r="G189" s="95"/>
      <c r="H189" s="95"/>
      <c r="I189" s="95"/>
      <c r="J189" s="95"/>
    </row>
    <row r="190" spans="4:10" ht="15">
      <c r="D190" s="95"/>
      <c r="E190" s="95"/>
      <c r="F190" s="95"/>
      <c r="G190" s="95"/>
      <c r="H190" s="95"/>
      <c r="I190" s="95"/>
      <c r="J190" s="95"/>
    </row>
    <row r="191" spans="4:10" ht="15">
      <c r="D191" s="95"/>
      <c r="E191" s="95"/>
      <c r="F191" s="95"/>
      <c r="G191" s="95"/>
      <c r="H191" s="95"/>
      <c r="I191" s="95"/>
      <c r="J191" s="95"/>
    </row>
    <row r="192" spans="4:10" ht="15">
      <c r="D192" s="95"/>
      <c r="E192" s="95"/>
      <c r="F192" s="95"/>
      <c r="G192" s="95"/>
      <c r="H192" s="95"/>
      <c r="I192" s="95"/>
      <c r="J192" s="95"/>
    </row>
    <row r="193" spans="4:10" ht="15">
      <c r="D193" s="95"/>
      <c r="E193" s="95"/>
      <c r="F193" s="95"/>
      <c r="G193" s="95"/>
      <c r="H193" s="95"/>
      <c r="I193" s="95"/>
      <c r="J193" s="95"/>
    </row>
    <row r="194" spans="4:10" ht="15">
      <c r="D194" s="95"/>
      <c r="E194" s="95"/>
      <c r="F194" s="95"/>
      <c r="G194" s="95"/>
      <c r="H194" s="95"/>
      <c r="I194" s="95"/>
      <c r="J194" s="95"/>
    </row>
    <row r="195" spans="4:10" ht="15">
      <c r="D195" s="95"/>
      <c r="E195" s="95"/>
      <c r="F195" s="95"/>
      <c r="G195" s="95"/>
      <c r="H195" s="95"/>
      <c r="I195" s="95"/>
      <c r="J195" s="95"/>
    </row>
    <row r="196" spans="4:10" ht="15">
      <c r="D196" s="95"/>
      <c r="E196" s="95"/>
      <c r="F196" s="95"/>
      <c r="G196" s="95"/>
      <c r="H196" s="95"/>
      <c r="I196" s="95"/>
      <c r="J196" s="95"/>
    </row>
    <row r="197" spans="4:10" ht="15">
      <c r="D197" s="95"/>
      <c r="E197" s="95"/>
      <c r="F197" s="95"/>
      <c r="G197" s="95"/>
      <c r="H197" s="95"/>
      <c r="I197" s="95"/>
      <c r="J197" s="95"/>
    </row>
    <row r="198" spans="4:10" ht="15">
      <c r="D198" s="95"/>
      <c r="E198" s="95"/>
      <c r="F198" s="95"/>
      <c r="G198" s="95"/>
      <c r="H198" s="95"/>
      <c r="I198" s="95"/>
      <c r="J198" s="95"/>
    </row>
    <row r="199" spans="4:10" ht="15">
      <c r="D199" s="95"/>
      <c r="E199" s="95"/>
      <c r="F199" s="95"/>
      <c r="G199" s="95"/>
      <c r="H199" s="95"/>
      <c r="I199" s="95"/>
      <c r="J199" s="95"/>
    </row>
    <row r="200" spans="4:10" ht="15">
      <c r="D200" s="95"/>
      <c r="E200" s="95"/>
      <c r="F200" s="95"/>
      <c r="G200" s="95"/>
      <c r="H200" s="95"/>
      <c r="I200" s="95"/>
      <c r="J200" s="95"/>
    </row>
    <row r="201" spans="4:10" ht="15">
      <c r="D201" s="95"/>
      <c r="E201" s="95"/>
      <c r="F201" s="95"/>
      <c r="G201" s="95"/>
      <c r="H201" s="95"/>
      <c r="I201" s="95"/>
      <c r="J201" s="95"/>
    </row>
    <row r="202" spans="4:10" ht="15">
      <c r="D202" s="95"/>
      <c r="E202" s="95"/>
      <c r="F202" s="95"/>
      <c r="G202" s="95"/>
      <c r="H202" s="95"/>
      <c r="I202" s="95"/>
      <c r="J202" s="95"/>
    </row>
  </sheetData>
  <sheetProtection/>
  <mergeCells count="122">
    <mergeCell ref="H23:I23"/>
    <mergeCell ref="B1:L1"/>
    <mergeCell ref="A4:A8"/>
    <mergeCell ref="B4:B8"/>
    <mergeCell ref="C4:C8"/>
    <mergeCell ref="D4:J4"/>
    <mergeCell ref="K4:K8"/>
    <mergeCell ref="L4:L8"/>
    <mergeCell ref="D5:E8"/>
    <mergeCell ref="F5:J5"/>
    <mergeCell ref="F6:F8"/>
    <mergeCell ref="G6:J6"/>
    <mergeCell ref="G7:G8"/>
    <mergeCell ref="H7:I8"/>
    <mergeCell ref="J7:J8"/>
    <mergeCell ref="D11:E11"/>
    <mergeCell ref="H11:I11"/>
    <mergeCell ref="D12:E12"/>
    <mergeCell ref="H12:I12"/>
    <mergeCell ref="D9:E9"/>
    <mergeCell ref="H9:I9"/>
    <mergeCell ref="D10:E10"/>
    <mergeCell ref="H10:I10"/>
    <mergeCell ref="A16:A17"/>
    <mergeCell ref="B16:B17"/>
    <mergeCell ref="D16:E16"/>
    <mergeCell ref="H16:I16"/>
    <mergeCell ref="D13:E13"/>
    <mergeCell ref="H13:I13"/>
    <mergeCell ref="D14:E14"/>
    <mergeCell ref="H14:I14"/>
    <mergeCell ref="L16:L17"/>
    <mergeCell ref="D17:E17"/>
    <mergeCell ref="H17:I17"/>
    <mergeCell ref="D18:E18"/>
    <mergeCell ref="H18:I18"/>
    <mergeCell ref="D15:E15"/>
    <mergeCell ref="H15:I15"/>
    <mergeCell ref="D19:E19"/>
    <mergeCell ref="H19:I19"/>
    <mergeCell ref="A20:A21"/>
    <mergeCell ref="B20:B21"/>
    <mergeCell ref="D20:E21"/>
    <mergeCell ref="H20:I20"/>
    <mergeCell ref="D24:E24"/>
    <mergeCell ref="H24:I24"/>
    <mergeCell ref="D25:E25"/>
    <mergeCell ref="H25:I25"/>
    <mergeCell ref="K20:K21"/>
    <mergeCell ref="L20:L21"/>
    <mergeCell ref="H21:I21"/>
    <mergeCell ref="D22:E22"/>
    <mergeCell ref="H22:I22"/>
    <mergeCell ref="D23:E23"/>
    <mergeCell ref="D28:E28"/>
    <mergeCell ref="H28:I28"/>
    <mergeCell ref="D29:E29"/>
    <mergeCell ref="H29:I29"/>
    <mergeCell ref="D26:E26"/>
    <mergeCell ref="H26:I26"/>
    <mergeCell ref="D27:E27"/>
    <mergeCell ref="H27:I27"/>
    <mergeCell ref="D30:E30"/>
    <mergeCell ref="H30:I30"/>
    <mergeCell ref="A31:A32"/>
    <mergeCell ref="B31:B32"/>
    <mergeCell ref="D31:E31"/>
    <mergeCell ref="H31:I31"/>
    <mergeCell ref="A34:A36"/>
    <mergeCell ref="B34:B36"/>
    <mergeCell ref="D34:E34"/>
    <mergeCell ref="H34:I34"/>
    <mergeCell ref="K31:K32"/>
    <mergeCell ref="L31:L32"/>
    <mergeCell ref="D32:E32"/>
    <mergeCell ref="H32:I32"/>
    <mergeCell ref="L34:L36"/>
    <mergeCell ref="D35:E35"/>
    <mergeCell ref="H35:I35"/>
    <mergeCell ref="D36:E36"/>
    <mergeCell ref="H36:I36"/>
    <mergeCell ref="D33:E33"/>
    <mergeCell ref="H33:I33"/>
    <mergeCell ref="L37:L38"/>
    <mergeCell ref="D38:E38"/>
    <mergeCell ref="H38:I38"/>
    <mergeCell ref="D39:E39"/>
    <mergeCell ref="H39:I39"/>
    <mergeCell ref="A37:A38"/>
    <mergeCell ref="B37:B38"/>
    <mergeCell ref="D37:E37"/>
    <mergeCell ref="H37:I37"/>
    <mergeCell ref="D42:E42"/>
    <mergeCell ref="H42:I42"/>
    <mergeCell ref="D43:E43"/>
    <mergeCell ref="H43:I43"/>
    <mergeCell ref="D40:E40"/>
    <mergeCell ref="H40:I40"/>
    <mergeCell ref="D41:E41"/>
    <mergeCell ref="H41:I41"/>
    <mergeCell ref="D46:E46"/>
    <mergeCell ref="H46:I46"/>
    <mergeCell ref="D47:E47"/>
    <mergeCell ref="H47:I47"/>
    <mergeCell ref="D44:E44"/>
    <mergeCell ref="H44:I44"/>
    <mergeCell ref="D45:E45"/>
    <mergeCell ref="H45:I45"/>
    <mergeCell ref="D50:E50"/>
    <mergeCell ref="H50:I50"/>
    <mergeCell ref="D51:E51"/>
    <mergeCell ref="H51:I51"/>
    <mergeCell ref="D48:E48"/>
    <mergeCell ref="H48:I48"/>
    <mergeCell ref="D49:E49"/>
    <mergeCell ref="H49:I49"/>
    <mergeCell ref="D54:E54"/>
    <mergeCell ref="H54:I54"/>
    <mergeCell ref="D52:E52"/>
    <mergeCell ref="H52:I52"/>
    <mergeCell ref="D53:E53"/>
    <mergeCell ref="H53:I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42">
      <selection activeCell="A42" sqref="A1:IV16384"/>
    </sheetView>
  </sheetViews>
  <sheetFormatPr defaultColWidth="9.140625" defaultRowHeight="15"/>
  <cols>
    <col min="1" max="1" width="6.7109375" style="0" customWidth="1"/>
    <col min="2" max="2" width="25.7109375" style="0" customWidth="1"/>
    <col min="3" max="3" width="12.57421875" style="0" customWidth="1"/>
    <col min="4" max="4" width="11.57421875" style="4" bestFit="1" customWidth="1"/>
    <col min="5" max="5" width="2.8515625" style="4" customWidth="1"/>
    <col min="6" max="6" width="14.421875" style="4" customWidth="1"/>
    <col min="7" max="7" width="11.421875" style="4" customWidth="1"/>
    <col min="8" max="8" width="9.28125" style="4" bestFit="1" customWidth="1"/>
    <col min="9" max="9" width="2.7109375" style="4" customWidth="1"/>
    <col min="10" max="10" width="13.28125" style="4" customWidth="1"/>
    <col min="11" max="11" width="13.140625" style="4" customWidth="1"/>
    <col min="12" max="12" width="26.00390625" style="4" customWidth="1"/>
  </cols>
  <sheetData>
    <row r="1" spans="2:12" ht="38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.75">
      <c r="A2" s="7"/>
      <c r="B2" s="3"/>
      <c r="C2" s="3"/>
      <c r="D2" s="3" t="s">
        <v>37</v>
      </c>
      <c r="E2" s="3"/>
      <c r="F2" s="3"/>
      <c r="G2" s="3"/>
      <c r="H2" s="3"/>
      <c r="I2" s="3"/>
      <c r="J2" s="3"/>
      <c r="K2" s="3"/>
      <c r="L2" s="3"/>
    </row>
    <row r="3" spans="1:12" ht="18.7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105" t="s">
        <v>6</v>
      </c>
      <c r="B4" s="106" t="s">
        <v>10</v>
      </c>
      <c r="C4" s="107" t="s">
        <v>11</v>
      </c>
      <c r="D4" s="108" t="s">
        <v>12</v>
      </c>
      <c r="E4" s="109"/>
      <c r="F4" s="109"/>
      <c r="G4" s="109"/>
      <c r="H4" s="109"/>
      <c r="I4" s="109"/>
      <c r="J4" s="110"/>
      <c r="K4" s="111" t="s">
        <v>35</v>
      </c>
      <c r="L4" s="111" t="s">
        <v>36</v>
      </c>
    </row>
    <row r="5" spans="1:12" ht="15.75" customHeight="1">
      <c r="A5" s="105"/>
      <c r="B5" s="106"/>
      <c r="C5" s="107"/>
      <c r="D5" s="114" t="s">
        <v>14</v>
      </c>
      <c r="E5" s="115"/>
      <c r="F5" s="108" t="s">
        <v>13</v>
      </c>
      <c r="G5" s="109"/>
      <c r="H5" s="109"/>
      <c r="I5" s="109"/>
      <c r="J5" s="110"/>
      <c r="K5" s="112"/>
      <c r="L5" s="112"/>
    </row>
    <row r="6" spans="1:12" ht="30" customHeight="1">
      <c r="A6" s="105"/>
      <c r="B6" s="106"/>
      <c r="C6" s="107"/>
      <c r="D6" s="116"/>
      <c r="E6" s="117"/>
      <c r="F6" s="111" t="s">
        <v>15</v>
      </c>
      <c r="G6" s="108" t="s">
        <v>47</v>
      </c>
      <c r="H6" s="109"/>
      <c r="I6" s="109"/>
      <c r="J6" s="110"/>
      <c r="K6" s="112"/>
      <c r="L6" s="112"/>
    </row>
    <row r="7" spans="1:12" ht="54" customHeight="1">
      <c r="A7" s="105"/>
      <c r="B7" s="106"/>
      <c r="C7" s="107"/>
      <c r="D7" s="116"/>
      <c r="E7" s="117"/>
      <c r="F7" s="112"/>
      <c r="G7" s="111" t="s">
        <v>45</v>
      </c>
      <c r="H7" s="121" t="s">
        <v>16</v>
      </c>
      <c r="I7" s="121"/>
      <c r="J7" s="121" t="s">
        <v>46</v>
      </c>
      <c r="K7" s="112"/>
      <c r="L7" s="112"/>
    </row>
    <row r="8" spans="1:12" ht="27" customHeight="1">
      <c r="A8" s="105"/>
      <c r="B8" s="106"/>
      <c r="C8" s="107"/>
      <c r="D8" s="118"/>
      <c r="E8" s="119"/>
      <c r="F8" s="113"/>
      <c r="G8" s="120"/>
      <c r="H8" s="121"/>
      <c r="I8" s="121"/>
      <c r="J8" s="121"/>
      <c r="K8" s="113"/>
      <c r="L8" s="113"/>
    </row>
    <row r="9" spans="1:12" ht="15.75">
      <c r="A9" s="15">
        <v>1</v>
      </c>
      <c r="B9" s="6">
        <v>2</v>
      </c>
      <c r="C9" s="6">
        <v>3</v>
      </c>
      <c r="D9" s="122">
        <v>4</v>
      </c>
      <c r="E9" s="123"/>
      <c r="F9" s="5">
        <v>5</v>
      </c>
      <c r="G9" s="5">
        <v>6</v>
      </c>
      <c r="H9" s="122">
        <v>7</v>
      </c>
      <c r="I9" s="123"/>
      <c r="J9" s="35">
        <v>8</v>
      </c>
      <c r="K9" s="35">
        <v>9</v>
      </c>
      <c r="L9" s="5">
        <v>10</v>
      </c>
    </row>
    <row r="10" spans="1:12" ht="48" customHeight="1">
      <c r="A10" s="30" t="s">
        <v>8</v>
      </c>
      <c r="B10" s="48" t="s">
        <v>48</v>
      </c>
      <c r="C10" s="81" t="s">
        <v>38</v>
      </c>
      <c r="D10" s="124">
        <f>SUM(D11:E13)</f>
        <v>11083.189999999999</v>
      </c>
      <c r="E10" s="173"/>
      <c r="F10" s="83">
        <f>D10</f>
        <v>11083.189999999999</v>
      </c>
      <c r="G10" s="82">
        <v>0</v>
      </c>
      <c r="H10" s="126">
        <v>0</v>
      </c>
      <c r="I10" s="127"/>
      <c r="J10" s="84">
        <v>0</v>
      </c>
      <c r="K10" s="36"/>
      <c r="L10" s="36"/>
    </row>
    <row r="11" spans="1:12" ht="21" customHeight="1">
      <c r="A11" s="30"/>
      <c r="B11" s="37"/>
      <c r="C11" s="81" t="s">
        <v>23</v>
      </c>
      <c r="D11" s="128">
        <f>D14+D15+D16+D18+D19</f>
        <v>6727.745</v>
      </c>
      <c r="E11" s="128"/>
      <c r="F11" s="81">
        <f>F14+F15+F16+F18+F19</f>
        <v>6727.745</v>
      </c>
      <c r="G11" s="80">
        <v>0</v>
      </c>
      <c r="H11" s="129">
        <v>0</v>
      </c>
      <c r="I11" s="127"/>
      <c r="J11" s="85">
        <v>0</v>
      </c>
      <c r="K11" s="36"/>
      <c r="L11" s="36"/>
    </row>
    <row r="12" spans="1:12" ht="23.25" customHeight="1">
      <c r="A12" s="30"/>
      <c r="B12" s="37"/>
      <c r="C12" s="81" t="s">
        <v>18</v>
      </c>
      <c r="D12" s="130">
        <f>D22</f>
        <v>855.445</v>
      </c>
      <c r="E12" s="131"/>
      <c r="F12" s="81">
        <f>F20+F22</f>
        <v>855.445</v>
      </c>
      <c r="G12" s="81">
        <f>G20+G22</f>
        <v>0</v>
      </c>
      <c r="H12" s="101">
        <v>0</v>
      </c>
      <c r="I12" s="103"/>
      <c r="J12" s="81">
        <f>J20+J22</f>
        <v>0</v>
      </c>
      <c r="K12" s="36"/>
      <c r="L12" s="36"/>
    </row>
    <row r="13" spans="1:12" ht="24" customHeight="1">
      <c r="A13" s="30"/>
      <c r="B13" s="37"/>
      <c r="C13" s="81" t="s">
        <v>28</v>
      </c>
      <c r="D13" s="128">
        <f>SUM(F13:L13)</f>
        <v>3500</v>
      </c>
      <c r="E13" s="128"/>
      <c r="F13" s="81">
        <f>F17+F21+F23+F24+F25</f>
        <v>3500</v>
      </c>
      <c r="G13" s="80">
        <v>0</v>
      </c>
      <c r="H13" s="129">
        <v>0</v>
      </c>
      <c r="I13" s="127"/>
      <c r="J13" s="85">
        <v>0</v>
      </c>
      <c r="K13" s="36"/>
      <c r="L13" s="36"/>
    </row>
    <row r="14" spans="1:12" ht="90.75" customHeight="1">
      <c r="A14" s="12" t="s">
        <v>7</v>
      </c>
      <c r="B14" s="31" t="s">
        <v>24</v>
      </c>
      <c r="C14" s="81" t="s">
        <v>23</v>
      </c>
      <c r="D14" s="101">
        <f>SUM(F14:J14)</f>
        <v>4112.806</v>
      </c>
      <c r="E14" s="103"/>
      <c r="F14" s="81">
        <v>4112.806</v>
      </c>
      <c r="G14" s="81">
        <v>0</v>
      </c>
      <c r="H14" s="132">
        <v>0</v>
      </c>
      <c r="I14" s="132"/>
      <c r="J14" s="81">
        <v>0</v>
      </c>
      <c r="K14" s="18" t="s">
        <v>83</v>
      </c>
      <c r="L14" s="31" t="s">
        <v>66</v>
      </c>
    </row>
    <row r="15" spans="1:12" ht="93" customHeight="1">
      <c r="A15" s="11" t="s">
        <v>20</v>
      </c>
      <c r="B15" s="32" t="s">
        <v>2</v>
      </c>
      <c r="C15" s="81" t="s">
        <v>23</v>
      </c>
      <c r="D15" s="101">
        <f aca="true" t="shared" si="0" ref="D15:D25">SUM(F15:J15)</f>
        <v>35.399</v>
      </c>
      <c r="E15" s="103"/>
      <c r="F15" s="86">
        <v>35.399</v>
      </c>
      <c r="G15" s="81">
        <v>0</v>
      </c>
      <c r="H15" s="132">
        <v>0</v>
      </c>
      <c r="I15" s="132"/>
      <c r="J15" s="81">
        <v>0</v>
      </c>
      <c r="K15" s="18" t="s">
        <v>90</v>
      </c>
      <c r="L15" s="31" t="s">
        <v>63</v>
      </c>
    </row>
    <row r="16" spans="1:12" ht="64.5" customHeight="1">
      <c r="A16" s="133" t="s">
        <v>22</v>
      </c>
      <c r="B16" s="135" t="s">
        <v>3</v>
      </c>
      <c r="C16" s="81" t="s">
        <v>23</v>
      </c>
      <c r="D16" s="101">
        <f t="shared" si="0"/>
        <v>286.293</v>
      </c>
      <c r="E16" s="103"/>
      <c r="F16" s="86">
        <v>286.293</v>
      </c>
      <c r="G16" s="81">
        <v>0</v>
      </c>
      <c r="H16" s="132">
        <v>0</v>
      </c>
      <c r="I16" s="132"/>
      <c r="J16" s="81">
        <v>0</v>
      </c>
      <c r="K16" s="18" t="s">
        <v>90</v>
      </c>
      <c r="L16" s="137" t="s">
        <v>62</v>
      </c>
    </row>
    <row r="17" spans="1:12" ht="46.5" customHeight="1">
      <c r="A17" s="134"/>
      <c r="B17" s="136"/>
      <c r="C17" s="81" t="s">
        <v>28</v>
      </c>
      <c r="D17" s="101">
        <f t="shared" si="0"/>
        <v>1000</v>
      </c>
      <c r="E17" s="103"/>
      <c r="F17" s="81">
        <v>1000</v>
      </c>
      <c r="G17" s="81">
        <v>0</v>
      </c>
      <c r="H17" s="132">
        <v>0</v>
      </c>
      <c r="I17" s="132"/>
      <c r="J17" s="81">
        <v>0</v>
      </c>
      <c r="K17" s="18" t="s">
        <v>39</v>
      </c>
      <c r="L17" s="138"/>
    </row>
    <row r="18" spans="1:12" ht="81.75" customHeight="1">
      <c r="A18" s="11" t="s">
        <v>49</v>
      </c>
      <c r="B18" s="32" t="s">
        <v>27</v>
      </c>
      <c r="C18" s="81" t="s">
        <v>23</v>
      </c>
      <c r="D18" s="101">
        <f t="shared" si="0"/>
        <v>2076.351</v>
      </c>
      <c r="E18" s="103"/>
      <c r="F18" s="86">
        <v>2076.351</v>
      </c>
      <c r="G18" s="81">
        <v>0</v>
      </c>
      <c r="H18" s="132">
        <v>0</v>
      </c>
      <c r="I18" s="132"/>
      <c r="J18" s="81">
        <v>0</v>
      </c>
      <c r="K18" s="18" t="s">
        <v>94</v>
      </c>
      <c r="L18" s="31" t="s">
        <v>61</v>
      </c>
    </row>
    <row r="19" spans="1:12" ht="81.75" customHeight="1">
      <c r="A19" s="11" t="s">
        <v>50</v>
      </c>
      <c r="B19" s="32" t="s">
        <v>4</v>
      </c>
      <c r="C19" s="81" t="s">
        <v>23</v>
      </c>
      <c r="D19" s="101">
        <f t="shared" si="0"/>
        <v>216.896</v>
      </c>
      <c r="E19" s="103"/>
      <c r="F19" s="86">
        <v>216.896</v>
      </c>
      <c r="G19" s="81">
        <v>0</v>
      </c>
      <c r="H19" s="132">
        <v>0</v>
      </c>
      <c r="I19" s="132"/>
      <c r="J19" s="81">
        <v>0</v>
      </c>
      <c r="K19" s="18" t="s">
        <v>95</v>
      </c>
      <c r="L19" s="31" t="s">
        <v>42</v>
      </c>
    </row>
    <row r="20" spans="1:12" ht="81" customHeight="1">
      <c r="A20" s="139" t="s">
        <v>51</v>
      </c>
      <c r="B20" s="141" t="s">
        <v>17</v>
      </c>
      <c r="C20" s="96"/>
      <c r="D20" s="143">
        <f>SUM(F21:J21)</f>
        <v>1000</v>
      </c>
      <c r="E20" s="144"/>
      <c r="F20" s="96"/>
      <c r="G20" s="96"/>
      <c r="H20" s="143"/>
      <c r="I20" s="147"/>
      <c r="J20" s="96"/>
      <c r="K20" s="148" t="s">
        <v>39</v>
      </c>
      <c r="L20" s="150" t="s">
        <v>64</v>
      </c>
    </row>
    <row r="21" spans="1:12" ht="18" customHeight="1">
      <c r="A21" s="140"/>
      <c r="B21" s="142"/>
      <c r="C21" s="97" t="s">
        <v>28</v>
      </c>
      <c r="D21" s="145"/>
      <c r="E21" s="146"/>
      <c r="F21" s="98">
        <v>1000</v>
      </c>
      <c r="G21" s="97">
        <v>0</v>
      </c>
      <c r="H21" s="152">
        <v>0</v>
      </c>
      <c r="I21" s="152"/>
      <c r="J21" s="97">
        <v>0</v>
      </c>
      <c r="K21" s="149"/>
      <c r="L21" s="151"/>
    </row>
    <row r="22" spans="1:12" ht="80.25" customHeight="1">
      <c r="A22" s="38" t="s">
        <v>52</v>
      </c>
      <c r="B22" s="18" t="s">
        <v>19</v>
      </c>
      <c r="C22" s="81" t="s">
        <v>18</v>
      </c>
      <c r="D22" s="101">
        <f t="shared" si="0"/>
        <v>855.445</v>
      </c>
      <c r="E22" s="103"/>
      <c r="F22" s="81">
        <v>855.445</v>
      </c>
      <c r="G22" s="81">
        <v>0</v>
      </c>
      <c r="H22" s="132">
        <v>0</v>
      </c>
      <c r="I22" s="132"/>
      <c r="J22" s="81">
        <v>0</v>
      </c>
      <c r="K22" s="18" t="s">
        <v>93</v>
      </c>
      <c r="L22" s="31" t="s">
        <v>65</v>
      </c>
    </row>
    <row r="23" spans="1:12" ht="80.25" customHeight="1">
      <c r="A23" s="11" t="s">
        <v>53</v>
      </c>
      <c r="B23" s="18" t="s">
        <v>32</v>
      </c>
      <c r="C23" s="81" t="s">
        <v>28</v>
      </c>
      <c r="D23" s="101">
        <f t="shared" si="0"/>
        <v>500</v>
      </c>
      <c r="E23" s="103"/>
      <c r="F23" s="81">
        <v>500</v>
      </c>
      <c r="G23" s="81">
        <v>0</v>
      </c>
      <c r="H23" s="132">
        <v>0</v>
      </c>
      <c r="I23" s="132"/>
      <c r="J23" s="81">
        <v>0</v>
      </c>
      <c r="K23" s="18" t="s">
        <v>39</v>
      </c>
      <c r="L23" s="31" t="s">
        <v>73</v>
      </c>
    </row>
    <row r="24" spans="1:12" ht="80.25" customHeight="1">
      <c r="A24" s="11" t="s">
        <v>54</v>
      </c>
      <c r="B24" s="18" t="s">
        <v>33</v>
      </c>
      <c r="C24" s="81" t="s">
        <v>28</v>
      </c>
      <c r="D24" s="101">
        <f t="shared" si="0"/>
        <v>500</v>
      </c>
      <c r="E24" s="103"/>
      <c r="F24" s="81">
        <v>500</v>
      </c>
      <c r="G24" s="81">
        <v>0</v>
      </c>
      <c r="H24" s="132">
        <v>0</v>
      </c>
      <c r="I24" s="132"/>
      <c r="J24" s="81">
        <v>0</v>
      </c>
      <c r="K24" s="18" t="s">
        <v>39</v>
      </c>
      <c r="L24" s="31" t="s">
        <v>72</v>
      </c>
    </row>
    <row r="25" spans="1:12" ht="80.25" customHeight="1">
      <c r="A25" s="11" t="s">
        <v>55</v>
      </c>
      <c r="B25" s="18" t="s">
        <v>34</v>
      </c>
      <c r="C25" s="81" t="s">
        <v>28</v>
      </c>
      <c r="D25" s="101">
        <f t="shared" si="0"/>
        <v>500</v>
      </c>
      <c r="E25" s="103"/>
      <c r="F25" s="86">
        <v>500</v>
      </c>
      <c r="G25" s="81">
        <v>0</v>
      </c>
      <c r="H25" s="132">
        <v>0</v>
      </c>
      <c r="I25" s="132"/>
      <c r="J25" s="81">
        <v>0</v>
      </c>
      <c r="K25" s="18" t="s">
        <v>39</v>
      </c>
      <c r="L25" s="31" t="s">
        <v>67</v>
      </c>
    </row>
    <row r="26" spans="1:12" ht="80.25" customHeight="1">
      <c r="A26" s="30" t="s">
        <v>9</v>
      </c>
      <c r="B26" s="48" t="s">
        <v>74</v>
      </c>
      <c r="C26" s="81" t="s">
        <v>38</v>
      </c>
      <c r="D26" s="124">
        <f>D29+D28+D27</f>
        <v>315231.29799999995</v>
      </c>
      <c r="E26" s="171"/>
      <c r="F26" s="83">
        <f>F29+F28+F27</f>
        <v>124450.858</v>
      </c>
      <c r="G26" s="82">
        <v>0</v>
      </c>
      <c r="H26" s="126">
        <f>H27+H28+H29</f>
        <v>6000</v>
      </c>
      <c r="I26" s="172"/>
      <c r="J26" s="84">
        <f>J27+J28+J29</f>
        <v>184780.44</v>
      </c>
      <c r="K26" s="18"/>
      <c r="L26" s="31"/>
    </row>
    <row r="27" spans="1:12" ht="23.25" customHeight="1">
      <c r="A27" s="30"/>
      <c r="B27" s="37"/>
      <c r="C27" s="81" t="s">
        <v>23</v>
      </c>
      <c r="D27" s="124">
        <f>D30+D32+D33</f>
        <v>131535.81699999998</v>
      </c>
      <c r="E27" s="171"/>
      <c r="F27" s="81">
        <f>F30+F32+F33</f>
        <v>16535.817</v>
      </c>
      <c r="G27" s="80">
        <v>0</v>
      </c>
      <c r="H27" s="129">
        <v>0</v>
      </c>
      <c r="I27" s="170"/>
      <c r="J27" s="85">
        <f>J33</f>
        <v>115000</v>
      </c>
      <c r="K27" s="18"/>
      <c r="L27" s="31"/>
    </row>
    <row r="28" spans="1:12" ht="21.75" customHeight="1">
      <c r="A28" s="30"/>
      <c r="B28" s="37"/>
      <c r="C28" s="81" t="s">
        <v>18</v>
      </c>
      <c r="D28" s="124">
        <f>D31+D34+D36</f>
        <v>114787.481</v>
      </c>
      <c r="E28" s="171"/>
      <c r="F28" s="81">
        <f>F31+F34+F36</f>
        <v>48215.041</v>
      </c>
      <c r="G28" s="81">
        <f>G31+G34+G36</f>
        <v>0</v>
      </c>
      <c r="H28" s="101">
        <f>H31+H34+H36</f>
        <v>6000</v>
      </c>
      <c r="I28" s="103"/>
      <c r="J28" s="85">
        <f>J31+J34+J36</f>
        <v>60572.44</v>
      </c>
      <c r="K28" s="34"/>
      <c r="L28" s="20"/>
    </row>
    <row r="29" spans="1:12" ht="21" customHeight="1">
      <c r="A29" s="30"/>
      <c r="B29" s="37"/>
      <c r="C29" s="81" t="s">
        <v>28</v>
      </c>
      <c r="D29" s="124">
        <f>F29+G29+H29+J29</f>
        <v>68908</v>
      </c>
      <c r="E29" s="171"/>
      <c r="F29" s="81">
        <f>F35+F37+F38+F39</f>
        <v>59700</v>
      </c>
      <c r="G29" s="80">
        <v>0</v>
      </c>
      <c r="H29" s="129">
        <v>0</v>
      </c>
      <c r="I29" s="170"/>
      <c r="J29" s="85">
        <f>J37</f>
        <v>9208</v>
      </c>
      <c r="K29" s="33"/>
      <c r="L29" s="20"/>
    </row>
    <row r="30" spans="1:12" ht="45" customHeight="1">
      <c r="A30" s="133" t="s">
        <v>40</v>
      </c>
      <c r="B30" s="148" t="s">
        <v>25</v>
      </c>
      <c r="C30" s="81" t="s">
        <v>92</v>
      </c>
      <c r="D30" s="132">
        <f>SUM(F30:J30)</f>
        <v>14727</v>
      </c>
      <c r="E30" s="132"/>
      <c r="F30" s="81">
        <v>14727</v>
      </c>
      <c r="G30" s="81">
        <v>0</v>
      </c>
      <c r="H30" s="132">
        <v>0</v>
      </c>
      <c r="I30" s="132"/>
      <c r="J30" s="81">
        <v>0</v>
      </c>
      <c r="K30" s="148" t="s">
        <v>91</v>
      </c>
      <c r="L30" s="155" t="s">
        <v>68</v>
      </c>
    </row>
    <row r="31" spans="1:12" ht="42" customHeight="1">
      <c r="A31" s="134"/>
      <c r="B31" s="154"/>
      <c r="C31" s="81" t="s">
        <v>18</v>
      </c>
      <c r="D31" s="132">
        <f aca="true" t="shared" si="1" ref="D31:D39">SUM(F31:J31)</f>
        <v>36339.956</v>
      </c>
      <c r="E31" s="132"/>
      <c r="F31" s="81">
        <v>36339.956</v>
      </c>
      <c r="G31" s="81">
        <v>0</v>
      </c>
      <c r="H31" s="132">
        <v>0</v>
      </c>
      <c r="I31" s="132"/>
      <c r="J31" s="81">
        <v>0</v>
      </c>
      <c r="K31" s="149"/>
      <c r="L31" s="156"/>
    </row>
    <row r="32" spans="1:12" ht="60.75" customHeight="1">
      <c r="A32" s="11" t="s">
        <v>56</v>
      </c>
      <c r="B32" s="32" t="s">
        <v>3</v>
      </c>
      <c r="C32" s="81" t="s">
        <v>23</v>
      </c>
      <c r="D32" s="132">
        <f t="shared" si="1"/>
        <v>0</v>
      </c>
      <c r="E32" s="132"/>
      <c r="F32" s="86">
        <v>0</v>
      </c>
      <c r="G32" s="81">
        <v>0</v>
      </c>
      <c r="H32" s="132">
        <v>0</v>
      </c>
      <c r="I32" s="132"/>
      <c r="J32" s="81">
        <v>0</v>
      </c>
      <c r="K32" s="18" t="s">
        <v>39</v>
      </c>
      <c r="L32" s="41" t="s">
        <v>69</v>
      </c>
    </row>
    <row r="33" spans="1:12" ht="42" customHeight="1">
      <c r="A33" s="133" t="s">
        <v>57</v>
      </c>
      <c r="B33" s="158" t="s">
        <v>29</v>
      </c>
      <c r="C33" s="81" t="s">
        <v>23</v>
      </c>
      <c r="D33" s="132">
        <f t="shared" si="1"/>
        <v>116808.817</v>
      </c>
      <c r="E33" s="132"/>
      <c r="F33" s="86">
        <v>1808.817</v>
      </c>
      <c r="G33" s="86">
        <v>0</v>
      </c>
      <c r="H33" s="132">
        <v>0</v>
      </c>
      <c r="I33" s="132"/>
      <c r="J33" s="86">
        <v>115000</v>
      </c>
      <c r="K33" s="18" t="s">
        <v>96</v>
      </c>
      <c r="L33" s="155" t="s">
        <v>70</v>
      </c>
    </row>
    <row r="34" spans="1:12" ht="42" customHeight="1">
      <c r="A34" s="157"/>
      <c r="B34" s="159"/>
      <c r="C34" s="81" t="s">
        <v>18</v>
      </c>
      <c r="D34" s="132">
        <f t="shared" si="1"/>
        <v>77347.525</v>
      </c>
      <c r="E34" s="132"/>
      <c r="F34" s="86">
        <v>11775.085</v>
      </c>
      <c r="G34" s="86">
        <v>0</v>
      </c>
      <c r="H34" s="132">
        <v>5000</v>
      </c>
      <c r="I34" s="132"/>
      <c r="J34" s="86">
        <v>60572.44</v>
      </c>
      <c r="K34" s="18" t="s">
        <v>96</v>
      </c>
      <c r="L34" s="161"/>
    </row>
    <row r="35" spans="1:12" ht="42" customHeight="1">
      <c r="A35" s="134"/>
      <c r="B35" s="160"/>
      <c r="C35" s="81" t="s">
        <v>28</v>
      </c>
      <c r="D35" s="132">
        <f t="shared" si="1"/>
        <v>23757</v>
      </c>
      <c r="E35" s="132"/>
      <c r="F35" s="86">
        <v>23757</v>
      </c>
      <c r="G35" s="86">
        <v>0</v>
      </c>
      <c r="H35" s="132">
        <v>0</v>
      </c>
      <c r="I35" s="132"/>
      <c r="J35" s="86">
        <v>0</v>
      </c>
      <c r="K35" s="18" t="s">
        <v>39</v>
      </c>
      <c r="L35" s="156"/>
    </row>
    <row r="36" spans="1:12" ht="42" customHeight="1">
      <c r="A36" s="133" t="s">
        <v>58</v>
      </c>
      <c r="B36" s="163" t="s">
        <v>30</v>
      </c>
      <c r="C36" s="81" t="s">
        <v>18</v>
      </c>
      <c r="D36" s="132">
        <f t="shared" si="1"/>
        <v>1100</v>
      </c>
      <c r="E36" s="132"/>
      <c r="F36" s="86">
        <v>100</v>
      </c>
      <c r="G36" s="86">
        <v>0</v>
      </c>
      <c r="H36" s="132">
        <v>1000</v>
      </c>
      <c r="I36" s="132"/>
      <c r="J36" s="86">
        <v>0</v>
      </c>
      <c r="K36" s="18" t="s">
        <v>39</v>
      </c>
      <c r="L36" s="155" t="s">
        <v>70</v>
      </c>
    </row>
    <row r="37" spans="1:12" ht="42" customHeight="1">
      <c r="A37" s="134"/>
      <c r="B37" s="142"/>
      <c r="C37" s="81" t="s">
        <v>28</v>
      </c>
      <c r="D37" s="132">
        <f t="shared" si="1"/>
        <v>41151</v>
      </c>
      <c r="E37" s="132"/>
      <c r="F37" s="86">
        <v>31943</v>
      </c>
      <c r="G37" s="86">
        <v>0</v>
      </c>
      <c r="H37" s="132">
        <v>0</v>
      </c>
      <c r="I37" s="132"/>
      <c r="J37" s="86">
        <v>9208</v>
      </c>
      <c r="K37" s="18" t="s">
        <v>39</v>
      </c>
      <c r="L37" s="156"/>
    </row>
    <row r="38" spans="1:12" ht="58.5" customHeight="1">
      <c r="A38" s="11" t="s">
        <v>59</v>
      </c>
      <c r="B38" s="18" t="s">
        <v>31</v>
      </c>
      <c r="C38" s="81" t="s">
        <v>28</v>
      </c>
      <c r="D38" s="132">
        <f t="shared" si="1"/>
        <v>3000</v>
      </c>
      <c r="E38" s="132"/>
      <c r="F38" s="81">
        <v>3000</v>
      </c>
      <c r="G38" s="81">
        <v>0</v>
      </c>
      <c r="H38" s="132">
        <v>0</v>
      </c>
      <c r="I38" s="132"/>
      <c r="J38" s="81">
        <v>0</v>
      </c>
      <c r="K38" s="18" t="s">
        <v>39</v>
      </c>
      <c r="L38" s="41" t="s">
        <v>71</v>
      </c>
    </row>
    <row r="39" spans="1:12" ht="53.25" customHeight="1">
      <c r="A39" s="11" t="s">
        <v>60</v>
      </c>
      <c r="B39" s="32" t="s">
        <v>2</v>
      </c>
      <c r="C39" s="81" t="s">
        <v>28</v>
      </c>
      <c r="D39" s="132">
        <f t="shared" si="1"/>
        <v>1000</v>
      </c>
      <c r="E39" s="132"/>
      <c r="F39" s="86">
        <v>1000</v>
      </c>
      <c r="G39" s="86">
        <v>0</v>
      </c>
      <c r="H39" s="132">
        <v>0</v>
      </c>
      <c r="I39" s="132"/>
      <c r="J39" s="79">
        <v>0</v>
      </c>
      <c r="K39" s="18" t="s">
        <v>39</v>
      </c>
      <c r="L39" s="41" t="s">
        <v>69</v>
      </c>
    </row>
    <row r="40" spans="1:12" ht="35.25" customHeight="1">
      <c r="A40" s="30" t="s">
        <v>26</v>
      </c>
      <c r="B40" s="48" t="s">
        <v>5</v>
      </c>
      <c r="C40" s="81" t="s">
        <v>38</v>
      </c>
      <c r="D40" s="124">
        <f>SUM(D41:E43)</f>
        <v>16587.51411</v>
      </c>
      <c r="E40" s="125"/>
      <c r="F40" s="83">
        <f>SUM(F41:F43)</f>
        <v>16587.51411</v>
      </c>
      <c r="G40" s="87">
        <v>0</v>
      </c>
      <c r="H40" s="164">
        <v>0</v>
      </c>
      <c r="I40" s="170"/>
      <c r="J40" s="88">
        <v>0</v>
      </c>
      <c r="K40" s="34"/>
      <c r="L40" s="20"/>
    </row>
    <row r="41" spans="1:12" ht="20.25" customHeight="1">
      <c r="A41" s="30"/>
      <c r="B41" s="37"/>
      <c r="C41" s="81" t="s">
        <v>23</v>
      </c>
      <c r="D41" s="128">
        <v>0</v>
      </c>
      <c r="E41" s="128"/>
      <c r="F41" s="81">
        <v>0</v>
      </c>
      <c r="G41" s="80">
        <v>0</v>
      </c>
      <c r="H41" s="129">
        <v>0</v>
      </c>
      <c r="I41" s="170"/>
      <c r="J41" s="85">
        <v>0</v>
      </c>
      <c r="K41" s="34"/>
      <c r="L41" s="20"/>
    </row>
    <row r="42" spans="1:12" ht="28.5" customHeight="1">
      <c r="A42" s="47"/>
      <c r="B42" s="18"/>
      <c r="C42" s="81" t="s">
        <v>18</v>
      </c>
      <c r="D42" s="101">
        <f>SUM(D44:E49)</f>
        <v>16587.51411</v>
      </c>
      <c r="E42" s="103"/>
      <c r="F42" s="81">
        <f>F44+F45+F46+F47+F48+F49</f>
        <v>16587.51411</v>
      </c>
      <c r="G42" s="80">
        <v>0</v>
      </c>
      <c r="H42" s="129">
        <v>0</v>
      </c>
      <c r="I42" s="170"/>
      <c r="J42" s="85">
        <v>0</v>
      </c>
      <c r="K42" s="46"/>
      <c r="L42" s="20"/>
    </row>
    <row r="43" spans="1:12" ht="16.5" customHeight="1">
      <c r="A43" s="30"/>
      <c r="B43" s="37"/>
      <c r="C43" s="81" t="s">
        <v>28</v>
      </c>
      <c r="D43" s="128">
        <v>0</v>
      </c>
      <c r="E43" s="128"/>
      <c r="F43" s="81">
        <v>0</v>
      </c>
      <c r="G43" s="80">
        <v>0</v>
      </c>
      <c r="H43" s="129">
        <v>0</v>
      </c>
      <c r="I43" s="170"/>
      <c r="J43" s="85">
        <v>0</v>
      </c>
      <c r="K43" s="34"/>
      <c r="L43" s="20"/>
    </row>
    <row r="44" spans="1:12" ht="64.5" customHeight="1">
      <c r="A44" s="11" t="s">
        <v>41</v>
      </c>
      <c r="B44" s="18" t="s">
        <v>21</v>
      </c>
      <c r="C44" s="81" t="s">
        <v>18</v>
      </c>
      <c r="D44" s="132">
        <v>472.687</v>
      </c>
      <c r="E44" s="132"/>
      <c r="F44" s="81">
        <f>D44</f>
        <v>472.687</v>
      </c>
      <c r="G44" s="81">
        <v>0</v>
      </c>
      <c r="H44" s="132">
        <v>0</v>
      </c>
      <c r="I44" s="132"/>
      <c r="J44" s="81">
        <v>0</v>
      </c>
      <c r="K44" s="31" t="s">
        <v>75</v>
      </c>
      <c r="L44" s="41" t="s">
        <v>68</v>
      </c>
    </row>
    <row r="45" spans="1:12" ht="54.75" customHeight="1">
      <c r="A45" s="11" t="s">
        <v>76</v>
      </c>
      <c r="B45" s="18" t="s">
        <v>89</v>
      </c>
      <c r="C45" s="81" t="s">
        <v>18</v>
      </c>
      <c r="D45" s="101">
        <v>10125.94811</v>
      </c>
      <c r="E45" s="103"/>
      <c r="F45" s="81">
        <f>D45</f>
        <v>10125.94811</v>
      </c>
      <c r="G45" s="81">
        <v>0</v>
      </c>
      <c r="H45" s="132">
        <v>0</v>
      </c>
      <c r="I45" s="132"/>
      <c r="J45" s="81">
        <v>0</v>
      </c>
      <c r="K45" s="31" t="s">
        <v>77</v>
      </c>
      <c r="L45" s="41" t="s">
        <v>68</v>
      </c>
    </row>
    <row r="46" spans="1:12" ht="59.25" customHeight="1">
      <c r="A46" s="11" t="s">
        <v>78</v>
      </c>
      <c r="B46" s="18" t="s">
        <v>79</v>
      </c>
      <c r="C46" s="81" t="s">
        <v>18</v>
      </c>
      <c r="D46" s="101">
        <v>41.582</v>
      </c>
      <c r="E46" s="102"/>
      <c r="F46" s="81">
        <f>D46</f>
        <v>41.582</v>
      </c>
      <c r="G46" s="81">
        <v>0</v>
      </c>
      <c r="H46" s="132">
        <v>0</v>
      </c>
      <c r="I46" s="132"/>
      <c r="J46" s="81">
        <v>0</v>
      </c>
      <c r="K46" s="46" t="s">
        <v>80</v>
      </c>
      <c r="L46" s="41" t="s">
        <v>68</v>
      </c>
    </row>
    <row r="47" spans="1:12" s="10" customFormat="1" ht="54" customHeight="1">
      <c r="A47" s="11" t="s">
        <v>81</v>
      </c>
      <c r="B47" s="40" t="s">
        <v>82</v>
      </c>
      <c r="C47" s="81" t="s">
        <v>18</v>
      </c>
      <c r="D47" s="101">
        <v>3363.275</v>
      </c>
      <c r="E47" s="169"/>
      <c r="F47" s="81">
        <v>3363.275</v>
      </c>
      <c r="G47" s="81">
        <v>0</v>
      </c>
      <c r="H47" s="132">
        <v>0</v>
      </c>
      <c r="I47" s="132"/>
      <c r="J47" s="81">
        <v>0</v>
      </c>
      <c r="K47" s="18" t="s">
        <v>94</v>
      </c>
      <c r="L47" s="41" t="s">
        <v>68</v>
      </c>
    </row>
    <row r="48" spans="1:12" s="10" customFormat="1" ht="54" customHeight="1">
      <c r="A48" s="11" t="s">
        <v>84</v>
      </c>
      <c r="B48" s="40" t="s">
        <v>85</v>
      </c>
      <c r="C48" s="81" t="s">
        <v>18</v>
      </c>
      <c r="D48" s="101">
        <f>SUM(F48:J48)</f>
        <v>837.749</v>
      </c>
      <c r="E48" s="103"/>
      <c r="F48" s="81">
        <v>837.749</v>
      </c>
      <c r="G48" s="81">
        <v>0</v>
      </c>
      <c r="H48" s="132">
        <v>0</v>
      </c>
      <c r="I48" s="132"/>
      <c r="J48" s="81">
        <v>0</v>
      </c>
      <c r="K48" s="18" t="s">
        <v>94</v>
      </c>
      <c r="L48" s="41" t="s">
        <v>70</v>
      </c>
    </row>
    <row r="49" spans="1:12" s="10" customFormat="1" ht="42" customHeight="1">
      <c r="A49" s="11" t="s">
        <v>87</v>
      </c>
      <c r="B49" s="40" t="s">
        <v>29</v>
      </c>
      <c r="C49" s="81" t="s">
        <v>18</v>
      </c>
      <c r="D49" s="101">
        <v>1746.273</v>
      </c>
      <c r="E49" s="103"/>
      <c r="F49" s="81">
        <f>D49</f>
        <v>1746.273</v>
      </c>
      <c r="G49" s="81">
        <v>0</v>
      </c>
      <c r="H49" s="132">
        <v>0</v>
      </c>
      <c r="I49" s="132"/>
      <c r="J49" s="81">
        <v>0</v>
      </c>
      <c r="K49" s="18" t="s">
        <v>96</v>
      </c>
      <c r="L49" s="41" t="s">
        <v>70</v>
      </c>
    </row>
    <row r="50" spans="1:12" s="10" customFormat="1" ht="19.5" customHeight="1">
      <c r="A50" s="11"/>
      <c r="B50" s="21" t="s">
        <v>43</v>
      </c>
      <c r="C50" s="81" t="s">
        <v>38</v>
      </c>
      <c r="D50" s="166">
        <f>D10+D26+D40</f>
        <v>342902.00210999994</v>
      </c>
      <c r="E50" s="167"/>
      <c r="F50" s="89">
        <f>SUM(F51:F53)</f>
        <v>152121.56211</v>
      </c>
      <c r="G50" s="82">
        <f>G40+G26+G10</f>
        <v>0</v>
      </c>
      <c r="H50" s="126">
        <f>H40+H26+H10</f>
        <v>6000</v>
      </c>
      <c r="I50" s="168"/>
      <c r="J50" s="84">
        <f>SUM(J51:J53)</f>
        <v>184780.44</v>
      </c>
      <c r="K50" s="44"/>
      <c r="L50" s="43"/>
    </row>
    <row r="51" spans="1:12" s="10" customFormat="1" ht="19.5" customHeight="1">
      <c r="A51" s="11"/>
      <c r="B51" s="18"/>
      <c r="C51" s="81" t="s">
        <v>23</v>
      </c>
      <c r="D51" s="166">
        <f>D27+D11</f>
        <v>138263.56199999998</v>
      </c>
      <c r="E51" s="167"/>
      <c r="F51" s="89">
        <f>F27+F11</f>
        <v>23263.561999999998</v>
      </c>
      <c r="G51" s="82">
        <f aca="true" t="shared" si="2" ref="F51:H53">G41+G27+G11</f>
        <v>0</v>
      </c>
      <c r="H51" s="126">
        <f t="shared" si="2"/>
        <v>0</v>
      </c>
      <c r="I51" s="168"/>
      <c r="J51" s="84">
        <v>115000</v>
      </c>
      <c r="K51" s="44"/>
      <c r="L51" s="43"/>
    </row>
    <row r="52" spans="1:12" s="10" customFormat="1" ht="19.5" customHeight="1">
      <c r="A52" s="11"/>
      <c r="B52" s="18"/>
      <c r="C52" s="81" t="s">
        <v>18</v>
      </c>
      <c r="D52" s="166">
        <f>D42+D28+D12</f>
        <v>132230.44011</v>
      </c>
      <c r="E52" s="167"/>
      <c r="F52" s="89">
        <f>F42+F28+F12</f>
        <v>65658.00011000001</v>
      </c>
      <c r="G52" s="82">
        <f t="shared" si="2"/>
        <v>0</v>
      </c>
      <c r="H52" s="126">
        <f t="shared" si="2"/>
        <v>6000</v>
      </c>
      <c r="I52" s="168"/>
      <c r="J52" s="84">
        <f>J42+J28+J12</f>
        <v>60572.44</v>
      </c>
      <c r="K52" s="44"/>
      <c r="L52" s="43"/>
    </row>
    <row r="53" spans="1:12" s="10" customFormat="1" ht="19.5" customHeight="1">
      <c r="A53" s="11"/>
      <c r="B53" s="18"/>
      <c r="C53" s="81" t="s">
        <v>28</v>
      </c>
      <c r="D53" s="166">
        <f>D43+D29+D13</f>
        <v>72408</v>
      </c>
      <c r="E53" s="167"/>
      <c r="F53" s="89">
        <f t="shared" si="2"/>
        <v>63200</v>
      </c>
      <c r="G53" s="82">
        <f t="shared" si="2"/>
        <v>0</v>
      </c>
      <c r="H53" s="126">
        <f t="shared" si="2"/>
        <v>0</v>
      </c>
      <c r="I53" s="168"/>
      <c r="J53" s="84">
        <f>J43+J29+J13</f>
        <v>9208</v>
      </c>
      <c r="K53" s="44"/>
      <c r="L53" s="43"/>
    </row>
    <row r="54" spans="1:12" s="10" customFormat="1" ht="19.5" customHeight="1">
      <c r="A54" s="29"/>
      <c r="B54" s="25"/>
      <c r="C54" s="90"/>
      <c r="D54" s="91"/>
      <c r="E54" s="92"/>
      <c r="F54" s="91"/>
      <c r="G54" s="91"/>
      <c r="H54" s="91"/>
      <c r="I54" s="92"/>
      <c r="J54" s="92"/>
      <c r="K54" s="28"/>
      <c r="L54" s="27"/>
    </row>
    <row r="55" spans="1:12" ht="15">
      <c r="A55" s="14"/>
      <c r="B55" s="22" t="s">
        <v>97</v>
      </c>
      <c r="C55" s="93"/>
      <c r="D55" s="94"/>
      <c r="E55" s="94"/>
      <c r="F55" s="94"/>
      <c r="G55" s="94"/>
      <c r="H55" s="94"/>
      <c r="I55" s="94"/>
      <c r="J55" s="94"/>
      <c r="K55" s="23"/>
      <c r="L55" s="23"/>
    </row>
    <row r="56" spans="1:12" s="7" customFormat="1" ht="15">
      <c r="A56" s="14"/>
      <c r="B56" s="22"/>
      <c r="C56" s="93"/>
      <c r="D56" s="94"/>
      <c r="E56" s="94"/>
      <c r="F56" s="94"/>
      <c r="G56" s="94"/>
      <c r="H56" s="94"/>
      <c r="I56" s="94"/>
      <c r="J56" s="94"/>
      <c r="K56" s="23"/>
      <c r="L56" s="23"/>
    </row>
    <row r="57" spans="1:12" s="7" customFormat="1" ht="15">
      <c r="A57" s="14"/>
      <c r="B57" s="22"/>
      <c r="C57" s="93"/>
      <c r="D57" s="94"/>
      <c r="E57" s="94"/>
      <c r="F57" s="94"/>
      <c r="G57" s="94"/>
      <c r="H57" s="94"/>
      <c r="I57" s="94"/>
      <c r="J57" s="94"/>
      <c r="K57" s="23"/>
      <c r="L57" s="23"/>
    </row>
    <row r="58" spans="1:12" s="7" customFormat="1" ht="15">
      <c r="A58" s="14"/>
      <c r="B58" s="22"/>
      <c r="C58" s="93"/>
      <c r="D58" s="94"/>
      <c r="E58" s="94"/>
      <c r="F58" s="94"/>
      <c r="G58" s="94"/>
      <c r="H58" s="94"/>
      <c r="I58" s="94"/>
      <c r="J58" s="94"/>
      <c r="K58" s="23"/>
      <c r="L58" s="23"/>
    </row>
    <row r="59" spans="1:12" s="7" customFormat="1" ht="15">
      <c r="A59" s="14"/>
      <c r="B59" s="22"/>
      <c r="C59" s="93"/>
      <c r="D59" s="94"/>
      <c r="E59" s="94"/>
      <c r="F59" s="94"/>
      <c r="G59" s="94"/>
      <c r="H59" s="94"/>
      <c r="I59" s="94"/>
      <c r="J59" s="94"/>
      <c r="K59" s="23"/>
      <c r="L59" s="23"/>
    </row>
    <row r="60" spans="1:12" s="7" customFormat="1" ht="15">
      <c r="A60" s="13"/>
      <c r="B60" s="22"/>
      <c r="C60" s="93"/>
      <c r="D60" s="94"/>
      <c r="E60" s="94"/>
      <c r="F60" s="94"/>
      <c r="G60" s="94"/>
      <c r="H60" s="94"/>
      <c r="I60" s="94"/>
      <c r="J60" s="94"/>
      <c r="K60" s="23"/>
      <c r="L60" s="23"/>
    </row>
    <row r="61" spans="1:12" ht="15.75" customHeight="1">
      <c r="A61" s="13"/>
      <c r="B61" s="22"/>
      <c r="C61" s="93"/>
      <c r="D61" s="94"/>
      <c r="E61" s="94"/>
      <c r="F61" s="94"/>
      <c r="G61" s="94"/>
      <c r="H61" s="94"/>
      <c r="I61" s="94"/>
      <c r="J61" s="94"/>
      <c r="K61" s="23"/>
      <c r="L61" s="23"/>
    </row>
    <row r="62" spans="1:12" ht="15">
      <c r="A62" s="13"/>
      <c r="B62" s="22"/>
      <c r="C62" s="93"/>
      <c r="D62" s="94"/>
      <c r="E62" s="94"/>
      <c r="F62" s="94"/>
      <c r="G62" s="94"/>
      <c r="H62" s="94"/>
      <c r="I62" s="94"/>
      <c r="J62" s="94"/>
      <c r="K62" s="23"/>
      <c r="L62" s="23"/>
    </row>
    <row r="63" spans="1:12" ht="15">
      <c r="A63" s="13"/>
      <c r="B63" s="22"/>
      <c r="C63" s="93"/>
      <c r="D63" s="94"/>
      <c r="E63" s="94"/>
      <c r="F63" s="94"/>
      <c r="G63" s="94"/>
      <c r="H63" s="94"/>
      <c r="I63" s="94"/>
      <c r="J63" s="94"/>
      <c r="K63" s="23"/>
      <c r="L63" s="23"/>
    </row>
    <row r="64" spans="1:12" ht="15.75" customHeight="1">
      <c r="A64" s="13"/>
      <c r="B64" s="22"/>
      <c r="C64" s="93"/>
      <c r="D64" s="93"/>
      <c r="E64" s="93"/>
      <c r="F64" s="93"/>
      <c r="G64" s="93"/>
      <c r="H64" s="93"/>
      <c r="I64" s="93"/>
      <c r="J64" s="93"/>
      <c r="K64" s="23"/>
      <c r="L64" s="23"/>
    </row>
    <row r="65" spans="1:12" ht="15">
      <c r="A65" s="13"/>
      <c r="B65" s="22"/>
      <c r="C65" s="93"/>
      <c r="D65" s="93"/>
      <c r="E65" s="93"/>
      <c r="F65" s="93"/>
      <c r="G65" s="93"/>
      <c r="H65" s="93"/>
      <c r="I65" s="93"/>
      <c r="J65" s="93"/>
      <c r="K65" s="23"/>
      <c r="L65" s="23"/>
    </row>
    <row r="66" spans="1:12" ht="15">
      <c r="A66" s="13"/>
      <c r="B66" s="22"/>
      <c r="C66" s="93"/>
      <c r="D66" s="93"/>
      <c r="E66" s="93"/>
      <c r="F66" s="93"/>
      <c r="G66" s="93"/>
      <c r="H66" s="93"/>
      <c r="I66" s="93"/>
      <c r="J66" s="93"/>
      <c r="K66" s="23"/>
      <c r="L66" s="23"/>
    </row>
    <row r="67" spans="1:12" ht="15">
      <c r="A67" s="13"/>
      <c r="B67" s="22"/>
      <c r="C67" s="93"/>
      <c r="D67" s="93"/>
      <c r="E67" s="93"/>
      <c r="F67" s="93"/>
      <c r="G67" s="93"/>
      <c r="H67" s="93"/>
      <c r="I67" s="93"/>
      <c r="J67" s="93"/>
      <c r="K67" s="23"/>
      <c r="L67" s="23"/>
    </row>
    <row r="68" spans="1:12" ht="19.5" customHeight="1">
      <c r="A68" s="13"/>
      <c r="B68" s="22"/>
      <c r="C68" s="93"/>
      <c r="D68" s="93"/>
      <c r="E68" s="93"/>
      <c r="F68" s="93"/>
      <c r="G68" s="93"/>
      <c r="H68" s="93"/>
      <c r="I68" s="93"/>
      <c r="J68" s="93"/>
      <c r="K68" s="23"/>
      <c r="L68" s="23"/>
    </row>
    <row r="69" spans="1:12" ht="15.75" customHeight="1">
      <c r="A69" s="7"/>
      <c r="B69" s="22"/>
      <c r="C69" s="93"/>
      <c r="D69" s="93"/>
      <c r="E69" s="93"/>
      <c r="F69" s="93"/>
      <c r="G69" s="93"/>
      <c r="H69" s="93"/>
      <c r="I69" s="93"/>
      <c r="J69" s="93"/>
      <c r="K69" s="23"/>
      <c r="L69" s="23"/>
    </row>
    <row r="70" spans="1:12" ht="15">
      <c r="A70" s="7"/>
      <c r="B70" s="22"/>
      <c r="C70" s="93"/>
      <c r="D70" s="93"/>
      <c r="E70" s="93"/>
      <c r="F70" s="93"/>
      <c r="G70" s="93"/>
      <c r="H70" s="93"/>
      <c r="I70" s="93"/>
      <c r="J70" s="93"/>
      <c r="K70" s="23"/>
      <c r="L70" s="23"/>
    </row>
    <row r="71" spans="1:12" ht="15">
      <c r="A71" s="7"/>
      <c r="B71" s="22"/>
      <c r="C71" s="93"/>
      <c r="D71" s="93"/>
      <c r="E71" s="93"/>
      <c r="F71" s="93"/>
      <c r="G71" s="93"/>
      <c r="H71" s="93"/>
      <c r="I71" s="93"/>
      <c r="J71" s="93"/>
      <c r="K71" s="23"/>
      <c r="L71" s="23"/>
    </row>
    <row r="72" spans="1:12" ht="15">
      <c r="A72" s="7"/>
      <c r="B72" s="22"/>
      <c r="C72" s="93"/>
      <c r="D72" s="93"/>
      <c r="E72" s="93"/>
      <c r="F72" s="93"/>
      <c r="G72" s="93"/>
      <c r="H72" s="93"/>
      <c r="I72" s="93"/>
      <c r="J72" s="93"/>
      <c r="K72" s="23"/>
      <c r="L72" s="23"/>
    </row>
    <row r="73" spans="1:12" ht="15.75" customHeight="1">
      <c r="A73" s="7"/>
      <c r="B73" s="22"/>
      <c r="C73" s="93"/>
      <c r="D73" s="93"/>
      <c r="E73" s="93"/>
      <c r="F73" s="93"/>
      <c r="G73" s="93"/>
      <c r="H73" s="93"/>
      <c r="I73" s="93"/>
      <c r="J73" s="93"/>
      <c r="K73" s="23"/>
      <c r="L73" s="23"/>
    </row>
    <row r="74" spans="1:12" ht="15">
      <c r="A74" s="7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">
      <c r="A75" s="7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>
      <c r="A76" s="7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>
      <c r="A77" s="7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6.5" customHeight="1">
      <c r="A78" s="7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 customHeight="1">
      <c r="A79" s="7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">
      <c r="A80" s="7"/>
      <c r="B80" s="16"/>
      <c r="C80" s="16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7"/>
      <c r="B81" s="16"/>
      <c r="C81" s="16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.75" customHeight="1">
      <c r="A82" s="7"/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7"/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7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7"/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9.5" customHeight="1">
      <c r="A86" s="7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.75" customHeight="1">
      <c r="A87" s="7"/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7"/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7"/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.75" customHeight="1">
      <c r="A90" s="7"/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7"/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7"/>
      <c r="B92" s="16"/>
      <c r="C92" s="16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7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</row>
    <row r="94" spans="1:12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</row>
    <row r="95" spans="1:12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</row>
    <row r="96" spans="1:12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</row>
    <row r="97" spans="1:12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</row>
    <row r="98" spans="1:12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</row>
    <row r="99" spans="1:12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</row>
    <row r="100" spans="1:12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">
      <c r="A140" s="7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">
      <c r="A141" s="7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">
      <c r="A142" s="7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">
      <c r="A143" s="7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">
      <c r="A144" s="7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">
      <c r="A145" s="7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5">
      <c r="A146" s="7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5">
      <c r="A147" s="7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">
      <c r="A148" s="7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">
      <c r="A149" s="7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">
      <c r="A150" s="7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</row>
    <row r="151" spans="4:10" ht="15">
      <c r="D151" s="95"/>
      <c r="E151" s="95"/>
      <c r="F151" s="95"/>
      <c r="G151" s="95"/>
      <c r="H151" s="95"/>
      <c r="I151" s="95"/>
      <c r="J151" s="95"/>
    </row>
    <row r="152" spans="4:10" ht="15">
      <c r="D152" s="95"/>
      <c r="E152" s="95"/>
      <c r="F152" s="95"/>
      <c r="G152" s="95"/>
      <c r="H152" s="95"/>
      <c r="I152" s="95"/>
      <c r="J152" s="95"/>
    </row>
    <row r="153" spans="4:10" ht="15">
      <c r="D153" s="95"/>
      <c r="E153" s="95"/>
      <c r="F153" s="95"/>
      <c r="G153" s="95"/>
      <c r="H153" s="95"/>
      <c r="I153" s="95"/>
      <c r="J153" s="95"/>
    </row>
    <row r="154" spans="4:10" ht="15">
      <c r="D154" s="95"/>
      <c r="E154" s="95"/>
      <c r="F154" s="95"/>
      <c r="G154" s="95"/>
      <c r="H154" s="95"/>
      <c r="I154" s="95"/>
      <c r="J154" s="95"/>
    </row>
    <row r="155" spans="4:10" ht="15">
      <c r="D155" s="95"/>
      <c r="E155" s="95"/>
      <c r="F155" s="95"/>
      <c r="G155" s="95"/>
      <c r="H155" s="95"/>
      <c r="I155" s="95"/>
      <c r="J155" s="95"/>
    </row>
    <row r="156" spans="4:10" ht="15">
      <c r="D156" s="95"/>
      <c r="E156" s="95"/>
      <c r="F156" s="95"/>
      <c r="G156" s="95"/>
      <c r="H156" s="95"/>
      <c r="I156" s="95"/>
      <c r="J156" s="95"/>
    </row>
    <row r="157" spans="4:10" ht="15">
      <c r="D157" s="95"/>
      <c r="E157" s="95"/>
      <c r="F157" s="95"/>
      <c r="G157" s="95"/>
      <c r="H157" s="95"/>
      <c r="I157" s="95"/>
      <c r="J157" s="95"/>
    </row>
    <row r="158" spans="4:10" ht="15">
      <c r="D158" s="95"/>
      <c r="E158" s="95"/>
      <c r="F158" s="95"/>
      <c r="G158" s="95"/>
      <c r="H158" s="95"/>
      <c r="I158" s="95"/>
      <c r="J158" s="95"/>
    </row>
    <row r="159" spans="4:10" ht="15">
      <c r="D159" s="95"/>
      <c r="E159" s="95"/>
      <c r="F159" s="95"/>
      <c r="G159" s="95"/>
      <c r="H159" s="95"/>
      <c r="I159" s="95"/>
      <c r="J159" s="95"/>
    </row>
    <row r="160" spans="4:10" ht="15">
      <c r="D160" s="95"/>
      <c r="E160" s="95"/>
      <c r="F160" s="95"/>
      <c r="G160" s="95"/>
      <c r="H160" s="95"/>
      <c r="I160" s="95"/>
      <c r="J160" s="95"/>
    </row>
    <row r="161" spans="4:10" ht="15">
      <c r="D161" s="95"/>
      <c r="E161" s="95"/>
      <c r="F161" s="95"/>
      <c r="G161" s="95"/>
      <c r="H161" s="95"/>
      <c r="I161" s="95"/>
      <c r="J161" s="95"/>
    </row>
    <row r="162" spans="4:10" ht="15">
      <c r="D162" s="95"/>
      <c r="E162" s="95"/>
      <c r="F162" s="95"/>
      <c r="G162" s="95"/>
      <c r="H162" s="95"/>
      <c r="I162" s="95"/>
      <c r="J162" s="95"/>
    </row>
    <row r="163" spans="4:10" ht="15">
      <c r="D163" s="95"/>
      <c r="E163" s="95"/>
      <c r="F163" s="95"/>
      <c r="G163" s="95"/>
      <c r="H163" s="95"/>
      <c r="I163" s="95"/>
      <c r="J163" s="95"/>
    </row>
    <row r="164" spans="4:10" ht="15">
      <c r="D164" s="95"/>
      <c r="E164" s="95"/>
      <c r="F164" s="95"/>
      <c r="G164" s="95"/>
      <c r="H164" s="95"/>
      <c r="I164" s="95"/>
      <c r="J164" s="95"/>
    </row>
    <row r="165" spans="4:10" ht="15">
      <c r="D165" s="95"/>
      <c r="E165" s="95"/>
      <c r="F165" s="95"/>
      <c r="G165" s="95"/>
      <c r="H165" s="95"/>
      <c r="I165" s="95"/>
      <c r="J165" s="95"/>
    </row>
    <row r="166" spans="4:10" ht="15">
      <c r="D166" s="95"/>
      <c r="E166" s="95"/>
      <c r="F166" s="95"/>
      <c r="G166" s="95"/>
      <c r="H166" s="95"/>
      <c r="I166" s="95"/>
      <c r="J166" s="95"/>
    </row>
    <row r="167" spans="4:10" ht="15">
      <c r="D167" s="95"/>
      <c r="E167" s="95"/>
      <c r="F167" s="95"/>
      <c r="G167" s="95"/>
      <c r="H167" s="95"/>
      <c r="I167" s="95"/>
      <c r="J167" s="95"/>
    </row>
    <row r="168" spans="4:10" ht="15">
      <c r="D168" s="95"/>
      <c r="E168" s="95"/>
      <c r="F168" s="95"/>
      <c r="G168" s="95"/>
      <c r="H168" s="95"/>
      <c r="I168" s="95"/>
      <c r="J168" s="95"/>
    </row>
    <row r="169" spans="4:10" ht="15">
      <c r="D169" s="95"/>
      <c r="E169" s="95"/>
      <c r="F169" s="95"/>
      <c r="G169" s="95"/>
      <c r="H169" s="95"/>
      <c r="I169" s="95"/>
      <c r="J169" s="95"/>
    </row>
    <row r="170" spans="4:10" ht="15">
      <c r="D170" s="95"/>
      <c r="E170" s="95"/>
      <c r="F170" s="95"/>
      <c r="G170" s="95"/>
      <c r="H170" s="95"/>
      <c r="I170" s="95"/>
      <c r="J170" s="95"/>
    </row>
    <row r="171" spans="4:10" ht="15">
      <c r="D171" s="95"/>
      <c r="E171" s="95"/>
      <c r="F171" s="95"/>
      <c r="G171" s="95"/>
      <c r="H171" s="95"/>
      <c r="I171" s="95"/>
      <c r="J171" s="95"/>
    </row>
    <row r="172" spans="4:10" ht="15">
      <c r="D172" s="95"/>
      <c r="E172" s="95"/>
      <c r="F172" s="95"/>
      <c r="G172" s="95"/>
      <c r="H172" s="95"/>
      <c r="I172" s="95"/>
      <c r="J172" s="95"/>
    </row>
    <row r="173" spans="4:10" ht="15">
      <c r="D173" s="95"/>
      <c r="E173" s="95"/>
      <c r="F173" s="95"/>
      <c r="G173" s="95"/>
      <c r="H173" s="95"/>
      <c r="I173" s="95"/>
      <c r="J173" s="95"/>
    </row>
    <row r="174" spans="4:10" ht="15">
      <c r="D174" s="95"/>
      <c r="E174" s="95"/>
      <c r="F174" s="95"/>
      <c r="G174" s="95"/>
      <c r="H174" s="95"/>
      <c r="I174" s="95"/>
      <c r="J174" s="95"/>
    </row>
    <row r="175" spans="4:10" ht="15">
      <c r="D175" s="95"/>
      <c r="E175" s="95"/>
      <c r="F175" s="95"/>
      <c r="G175" s="95"/>
      <c r="H175" s="95"/>
      <c r="I175" s="95"/>
      <c r="J175" s="95"/>
    </row>
    <row r="176" spans="4:10" ht="15">
      <c r="D176" s="95"/>
      <c r="E176" s="95"/>
      <c r="F176" s="95"/>
      <c r="G176" s="95"/>
      <c r="H176" s="95"/>
      <c r="I176" s="95"/>
      <c r="J176" s="95"/>
    </row>
    <row r="177" spans="4:10" ht="15">
      <c r="D177" s="95"/>
      <c r="E177" s="95"/>
      <c r="F177" s="95"/>
      <c r="G177" s="95"/>
      <c r="H177" s="95"/>
      <c r="I177" s="95"/>
      <c r="J177" s="95"/>
    </row>
    <row r="178" spans="4:10" ht="15">
      <c r="D178" s="95"/>
      <c r="E178" s="95"/>
      <c r="F178" s="95"/>
      <c r="G178" s="95"/>
      <c r="H178" s="95"/>
      <c r="I178" s="95"/>
      <c r="J178" s="95"/>
    </row>
    <row r="179" spans="4:10" ht="15">
      <c r="D179" s="95"/>
      <c r="E179" s="95"/>
      <c r="F179" s="95"/>
      <c r="G179" s="95"/>
      <c r="H179" s="95"/>
      <c r="I179" s="95"/>
      <c r="J179" s="95"/>
    </row>
    <row r="180" spans="4:10" ht="15">
      <c r="D180" s="95"/>
      <c r="E180" s="95"/>
      <c r="F180" s="95"/>
      <c r="G180" s="95"/>
      <c r="H180" s="95"/>
      <c r="I180" s="95"/>
      <c r="J180" s="95"/>
    </row>
    <row r="181" spans="4:10" ht="15">
      <c r="D181" s="95"/>
      <c r="E181" s="95"/>
      <c r="F181" s="95"/>
      <c r="G181" s="95"/>
      <c r="H181" s="95"/>
      <c r="I181" s="95"/>
      <c r="J181" s="95"/>
    </row>
    <row r="182" spans="4:10" ht="15">
      <c r="D182" s="95"/>
      <c r="E182" s="95"/>
      <c r="F182" s="95"/>
      <c r="G182" s="95"/>
      <c r="H182" s="95"/>
      <c r="I182" s="95"/>
      <c r="J182" s="95"/>
    </row>
    <row r="183" spans="4:10" ht="15">
      <c r="D183" s="95"/>
      <c r="E183" s="95"/>
      <c r="F183" s="95"/>
      <c r="G183" s="95"/>
      <c r="H183" s="95"/>
      <c r="I183" s="95"/>
      <c r="J183" s="95"/>
    </row>
    <row r="184" spans="4:10" ht="15">
      <c r="D184" s="95"/>
      <c r="E184" s="95"/>
      <c r="F184" s="95"/>
      <c r="G184" s="95"/>
      <c r="H184" s="95"/>
      <c r="I184" s="95"/>
      <c r="J184" s="95"/>
    </row>
    <row r="185" spans="4:10" ht="15">
      <c r="D185" s="95"/>
      <c r="E185" s="95"/>
      <c r="F185" s="95"/>
      <c r="G185" s="95"/>
      <c r="H185" s="95"/>
      <c r="I185" s="95"/>
      <c r="J185" s="95"/>
    </row>
    <row r="186" spans="4:10" ht="15">
      <c r="D186" s="95"/>
      <c r="E186" s="95"/>
      <c r="F186" s="95"/>
      <c r="G186" s="95"/>
      <c r="H186" s="95"/>
      <c r="I186" s="95"/>
      <c r="J186" s="95"/>
    </row>
    <row r="187" spans="4:10" ht="15">
      <c r="D187" s="95"/>
      <c r="E187" s="95"/>
      <c r="F187" s="95"/>
      <c r="G187" s="95"/>
      <c r="H187" s="95"/>
      <c r="I187" s="95"/>
      <c r="J187" s="95"/>
    </row>
    <row r="188" spans="4:10" ht="15">
      <c r="D188" s="95"/>
      <c r="E188" s="95"/>
      <c r="F188" s="95"/>
      <c r="G188" s="95"/>
      <c r="H188" s="95"/>
      <c r="I188" s="95"/>
      <c r="J188" s="95"/>
    </row>
    <row r="189" spans="4:10" ht="15">
      <c r="D189" s="95"/>
      <c r="E189" s="95"/>
      <c r="F189" s="95"/>
      <c r="G189" s="95"/>
      <c r="H189" s="95"/>
      <c r="I189" s="95"/>
      <c r="J189" s="95"/>
    </row>
    <row r="190" spans="4:10" ht="15">
      <c r="D190" s="95"/>
      <c r="E190" s="95"/>
      <c r="F190" s="95"/>
      <c r="G190" s="95"/>
      <c r="H190" s="95"/>
      <c r="I190" s="95"/>
      <c r="J190" s="95"/>
    </row>
    <row r="191" spans="4:10" ht="15">
      <c r="D191" s="95"/>
      <c r="E191" s="95"/>
      <c r="F191" s="95"/>
      <c r="G191" s="95"/>
      <c r="H191" s="95"/>
      <c r="I191" s="95"/>
      <c r="J191" s="95"/>
    </row>
    <row r="192" spans="4:10" ht="15">
      <c r="D192" s="95"/>
      <c r="E192" s="95"/>
      <c r="F192" s="95"/>
      <c r="G192" s="95"/>
      <c r="H192" s="95"/>
      <c r="I192" s="95"/>
      <c r="J192" s="95"/>
    </row>
    <row r="193" spans="4:10" ht="15">
      <c r="D193" s="95"/>
      <c r="E193" s="95"/>
      <c r="F193" s="95"/>
      <c r="G193" s="95"/>
      <c r="H193" s="95"/>
      <c r="I193" s="95"/>
      <c r="J193" s="95"/>
    </row>
    <row r="194" spans="4:10" ht="15">
      <c r="D194" s="95"/>
      <c r="E194" s="95"/>
      <c r="F194" s="95"/>
      <c r="G194" s="95"/>
      <c r="H194" s="95"/>
      <c r="I194" s="95"/>
      <c r="J194" s="95"/>
    </row>
    <row r="195" spans="4:10" ht="15">
      <c r="D195" s="95"/>
      <c r="E195" s="95"/>
      <c r="F195" s="95"/>
      <c r="G195" s="95"/>
      <c r="H195" s="95"/>
      <c r="I195" s="95"/>
      <c r="J195" s="95"/>
    </row>
    <row r="196" spans="4:10" ht="15">
      <c r="D196" s="95"/>
      <c r="E196" s="95"/>
      <c r="F196" s="95"/>
      <c r="G196" s="95"/>
      <c r="H196" s="95"/>
      <c r="I196" s="95"/>
      <c r="J196" s="95"/>
    </row>
    <row r="197" spans="4:10" ht="15">
      <c r="D197" s="95"/>
      <c r="E197" s="95"/>
      <c r="F197" s="95"/>
      <c r="G197" s="95"/>
      <c r="H197" s="95"/>
      <c r="I197" s="95"/>
      <c r="J197" s="95"/>
    </row>
    <row r="198" spans="4:10" ht="15">
      <c r="D198" s="95"/>
      <c r="E198" s="95"/>
      <c r="F198" s="95"/>
      <c r="G198" s="95"/>
      <c r="H198" s="95"/>
      <c r="I198" s="95"/>
      <c r="J198" s="95"/>
    </row>
    <row r="199" spans="4:10" ht="15">
      <c r="D199" s="95"/>
      <c r="E199" s="95"/>
      <c r="F199" s="95"/>
      <c r="G199" s="95"/>
      <c r="H199" s="95"/>
      <c r="I199" s="95"/>
      <c r="J199" s="95"/>
    </row>
    <row r="200" spans="4:10" ht="15">
      <c r="D200" s="95"/>
      <c r="E200" s="95"/>
      <c r="F200" s="95"/>
      <c r="G200" s="95"/>
      <c r="H200" s="95"/>
      <c r="I200" s="95"/>
      <c r="J200" s="95"/>
    </row>
    <row r="201" spans="4:10" ht="15">
      <c r="D201" s="95"/>
      <c r="E201" s="95"/>
      <c r="F201" s="95"/>
      <c r="G201" s="95"/>
      <c r="H201" s="95"/>
      <c r="I201" s="95"/>
      <c r="J201" s="95"/>
    </row>
  </sheetData>
  <sheetProtection/>
  <mergeCells count="120">
    <mergeCell ref="L4:L8"/>
    <mergeCell ref="D5:E8"/>
    <mergeCell ref="F5:J5"/>
    <mergeCell ref="F6:F8"/>
    <mergeCell ref="G6:J6"/>
    <mergeCell ref="G7:G8"/>
    <mergeCell ref="H7:I8"/>
    <mergeCell ref="J7:J8"/>
    <mergeCell ref="B1:L1"/>
    <mergeCell ref="A4:A8"/>
    <mergeCell ref="B4:B8"/>
    <mergeCell ref="C4:C8"/>
    <mergeCell ref="D4:J4"/>
    <mergeCell ref="K4:K8"/>
    <mergeCell ref="D11:E11"/>
    <mergeCell ref="H11:I11"/>
    <mergeCell ref="D12:E12"/>
    <mergeCell ref="H12:I12"/>
    <mergeCell ref="D9:E9"/>
    <mergeCell ref="H9:I9"/>
    <mergeCell ref="D10:E10"/>
    <mergeCell ref="H10:I10"/>
    <mergeCell ref="A16:A17"/>
    <mergeCell ref="B16:B17"/>
    <mergeCell ref="D16:E16"/>
    <mergeCell ref="H16:I16"/>
    <mergeCell ref="D13:E13"/>
    <mergeCell ref="H13:I13"/>
    <mergeCell ref="D14:E14"/>
    <mergeCell ref="H14:I14"/>
    <mergeCell ref="L16:L17"/>
    <mergeCell ref="D17:E17"/>
    <mergeCell ref="H17:I17"/>
    <mergeCell ref="D18:E18"/>
    <mergeCell ref="H18:I18"/>
    <mergeCell ref="D15:E15"/>
    <mergeCell ref="H15:I15"/>
    <mergeCell ref="D19:E19"/>
    <mergeCell ref="H19:I19"/>
    <mergeCell ref="A20:A21"/>
    <mergeCell ref="B20:B21"/>
    <mergeCell ref="H20:I20"/>
    <mergeCell ref="D20:E21"/>
    <mergeCell ref="D23:E23"/>
    <mergeCell ref="H23:I23"/>
    <mergeCell ref="D24:E24"/>
    <mergeCell ref="H24:I24"/>
    <mergeCell ref="L20:L21"/>
    <mergeCell ref="H21:I21"/>
    <mergeCell ref="D22:E22"/>
    <mergeCell ref="H22:I22"/>
    <mergeCell ref="K20:K21"/>
    <mergeCell ref="D27:E27"/>
    <mergeCell ref="H27:I27"/>
    <mergeCell ref="D28:E28"/>
    <mergeCell ref="H28:I28"/>
    <mergeCell ref="D25:E25"/>
    <mergeCell ref="H25:I25"/>
    <mergeCell ref="D26:E26"/>
    <mergeCell ref="H26:I26"/>
    <mergeCell ref="D29:E29"/>
    <mergeCell ref="H29:I29"/>
    <mergeCell ref="A30:A31"/>
    <mergeCell ref="B30:B31"/>
    <mergeCell ref="D30:E30"/>
    <mergeCell ref="H30:I30"/>
    <mergeCell ref="B33:B35"/>
    <mergeCell ref="D33:E33"/>
    <mergeCell ref="H33:I33"/>
    <mergeCell ref="L30:L31"/>
    <mergeCell ref="D31:E31"/>
    <mergeCell ref="H31:I31"/>
    <mergeCell ref="D32:E32"/>
    <mergeCell ref="H32:I32"/>
    <mergeCell ref="K30:K31"/>
    <mergeCell ref="A36:A37"/>
    <mergeCell ref="B36:B37"/>
    <mergeCell ref="D36:E36"/>
    <mergeCell ref="H36:I36"/>
    <mergeCell ref="L33:L35"/>
    <mergeCell ref="D34:E34"/>
    <mergeCell ref="H34:I34"/>
    <mergeCell ref="D35:E35"/>
    <mergeCell ref="H35:I35"/>
    <mergeCell ref="A33:A35"/>
    <mergeCell ref="D39:E39"/>
    <mergeCell ref="H39:I39"/>
    <mergeCell ref="D40:E40"/>
    <mergeCell ref="H40:I40"/>
    <mergeCell ref="L36:L37"/>
    <mergeCell ref="D37:E37"/>
    <mergeCell ref="H37:I37"/>
    <mergeCell ref="D38:E38"/>
    <mergeCell ref="H38:I38"/>
    <mergeCell ref="D43:E43"/>
    <mergeCell ref="H43:I43"/>
    <mergeCell ref="D44:E44"/>
    <mergeCell ref="H44:I44"/>
    <mergeCell ref="D41:E41"/>
    <mergeCell ref="H41:I41"/>
    <mergeCell ref="D42:E42"/>
    <mergeCell ref="H42:I42"/>
    <mergeCell ref="D48:E48"/>
    <mergeCell ref="H48:I48"/>
    <mergeCell ref="D49:E49"/>
    <mergeCell ref="H49:I49"/>
    <mergeCell ref="D45:E45"/>
    <mergeCell ref="H45:I45"/>
    <mergeCell ref="H46:I46"/>
    <mergeCell ref="D47:E47"/>
    <mergeCell ref="H47:I47"/>
    <mergeCell ref="D46:E46"/>
    <mergeCell ref="D52:E52"/>
    <mergeCell ref="H52:I52"/>
    <mergeCell ref="D53:E53"/>
    <mergeCell ref="H53:I53"/>
    <mergeCell ref="D50:E50"/>
    <mergeCell ref="H50:I50"/>
    <mergeCell ref="D51:E51"/>
    <mergeCell ref="H51:I5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3"/>
  <sheetViews>
    <sheetView view="pageBreakPreview" zoomScale="89" zoomScaleNormal="86" zoomScaleSheetLayoutView="89" zoomScalePageLayoutView="0" workbookViewId="0" topLeftCell="A5">
      <pane ySplit="8" topLeftCell="A13" activePane="bottomLeft" state="frozen"/>
      <selection pane="topLeft" activeCell="A5" sqref="A5"/>
      <selection pane="bottomLeft" activeCell="C60" sqref="C60"/>
    </sheetView>
  </sheetViews>
  <sheetFormatPr defaultColWidth="9.140625" defaultRowHeight="15"/>
  <cols>
    <col min="1" max="1" width="7.7109375" style="0" customWidth="1"/>
    <col min="2" max="2" width="25.7109375" style="0" customWidth="1"/>
    <col min="3" max="3" width="14.28125" style="0" customWidth="1"/>
    <col min="4" max="4" width="11.57421875" style="4" bestFit="1" customWidth="1"/>
    <col min="5" max="5" width="7.8515625" style="4" customWidth="1"/>
    <col min="6" max="6" width="18.57421875" style="4" customWidth="1"/>
    <col min="7" max="7" width="14.00390625" style="4" customWidth="1"/>
    <col min="8" max="8" width="9.28125" style="4" bestFit="1" customWidth="1"/>
    <col min="9" max="9" width="4.00390625" style="4" customWidth="1"/>
    <col min="10" max="10" width="14.28125" style="4" customWidth="1"/>
    <col min="11" max="11" width="13.140625" style="4" customWidth="1"/>
    <col min="12" max="12" width="26.8515625" style="4" customWidth="1"/>
  </cols>
  <sheetData>
    <row r="1" spans="2:12" ht="15.75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15.75">
      <c r="B2" s="1"/>
      <c r="C2" s="9"/>
      <c r="D2" s="2"/>
      <c r="E2" s="2"/>
      <c r="F2" s="2"/>
      <c r="G2" s="2"/>
      <c r="H2" s="2"/>
      <c r="I2" s="2"/>
      <c r="J2" s="2"/>
      <c r="K2" s="2"/>
      <c r="L2" s="2"/>
    </row>
    <row r="3" spans="2:12" ht="18.75">
      <c r="B3" s="198" t="s">
        <v>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2:12" ht="38.25" customHeight="1">
      <c r="B4" s="104" t="s">
        <v>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.75">
      <c r="A5" s="7"/>
      <c r="B5" s="3"/>
      <c r="C5" s="3"/>
      <c r="D5" s="3" t="s">
        <v>37</v>
      </c>
      <c r="E5" s="3"/>
      <c r="F5" s="3"/>
      <c r="G5" s="3">
        <f>4112.806-3998.418</f>
        <v>114.38799999999947</v>
      </c>
      <c r="H5" s="3"/>
      <c r="I5" s="3"/>
      <c r="J5" s="3"/>
      <c r="K5" s="3"/>
      <c r="L5" s="3"/>
    </row>
    <row r="6" spans="1:12" ht="18.75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105" t="s">
        <v>6</v>
      </c>
      <c r="B7" s="106" t="s">
        <v>10</v>
      </c>
      <c r="C7" s="107" t="s">
        <v>11</v>
      </c>
      <c r="D7" s="108" t="s">
        <v>12</v>
      </c>
      <c r="E7" s="109"/>
      <c r="F7" s="109"/>
      <c r="G7" s="109"/>
      <c r="H7" s="109"/>
      <c r="I7" s="109"/>
      <c r="J7" s="110"/>
      <c r="K7" s="111" t="s">
        <v>35</v>
      </c>
      <c r="L7" s="111" t="s">
        <v>36</v>
      </c>
    </row>
    <row r="8" spans="1:12" ht="15.75" customHeight="1">
      <c r="A8" s="105"/>
      <c r="B8" s="106"/>
      <c r="C8" s="107"/>
      <c r="D8" s="114" t="s">
        <v>14</v>
      </c>
      <c r="E8" s="115"/>
      <c r="F8" s="108" t="s">
        <v>13</v>
      </c>
      <c r="G8" s="109"/>
      <c r="H8" s="109"/>
      <c r="I8" s="109"/>
      <c r="J8" s="110"/>
      <c r="K8" s="112"/>
      <c r="L8" s="112"/>
    </row>
    <row r="9" spans="1:12" ht="30" customHeight="1">
      <c r="A9" s="105"/>
      <c r="B9" s="106"/>
      <c r="C9" s="107"/>
      <c r="D9" s="116"/>
      <c r="E9" s="117"/>
      <c r="F9" s="111" t="s">
        <v>15</v>
      </c>
      <c r="G9" s="108" t="s">
        <v>47</v>
      </c>
      <c r="H9" s="109"/>
      <c r="I9" s="109"/>
      <c r="J9" s="110"/>
      <c r="K9" s="112"/>
      <c r="L9" s="112"/>
    </row>
    <row r="10" spans="1:12" ht="54" customHeight="1">
      <c r="A10" s="105"/>
      <c r="B10" s="106"/>
      <c r="C10" s="107"/>
      <c r="D10" s="116"/>
      <c r="E10" s="117"/>
      <c r="F10" s="112"/>
      <c r="G10" s="111" t="s">
        <v>45</v>
      </c>
      <c r="H10" s="121" t="s">
        <v>16</v>
      </c>
      <c r="I10" s="121"/>
      <c r="J10" s="121" t="s">
        <v>46</v>
      </c>
      <c r="K10" s="112"/>
      <c r="L10" s="112"/>
    </row>
    <row r="11" spans="1:12" ht="27" customHeight="1">
      <c r="A11" s="105"/>
      <c r="B11" s="106"/>
      <c r="C11" s="107"/>
      <c r="D11" s="118"/>
      <c r="E11" s="119"/>
      <c r="F11" s="113"/>
      <c r="G11" s="120"/>
      <c r="H11" s="121"/>
      <c r="I11" s="121"/>
      <c r="J11" s="121"/>
      <c r="K11" s="113"/>
      <c r="L11" s="113"/>
    </row>
    <row r="12" spans="1:12" ht="15.75">
      <c r="A12" s="15">
        <v>1</v>
      </c>
      <c r="B12" s="6">
        <v>2</v>
      </c>
      <c r="C12" s="6">
        <v>3</v>
      </c>
      <c r="D12" s="122">
        <v>4</v>
      </c>
      <c r="E12" s="123"/>
      <c r="F12" s="5">
        <v>5</v>
      </c>
      <c r="G12" s="5"/>
      <c r="H12" s="122">
        <v>6</v>
      </c>
      <c r="I12" s="123"/>
      <c r="J12" s="35"/>
      <c r="K12" s="35"/>
      <c r="L12" s="5">
        <v>7</v>
      </c>
    </row>
    <row r="13" spans="1:12" ht="48" customHeight="1">
      <c r="A13" s="30" t="s">
        <v>8</v>
      </c>
      <c r="B13" s="48" t="s">
        <v>48</v>
      </c>
      <c r="C13" s="39" t="s">
        <v>38</v>
      </c>
      <c r="D13" s="183">
        <f>D16+D15+D14</f>
        <v>27043.584</v>
      </c>
      <c r="E13" s="184"/>
      <c r="F13" s="56">
        <f>SUM(F14:F16)</f>
        <v>27043.584</v>
      </c>
      <c r="G13" s="54">
        <v>0</v>
      </c>
      <c r="H13" s="199">
        <v>0</v>
      </c>
      <c r="I13" s="186"/>
      <c r="J13" s="55">
        <v>0</v>
      </c>
      <c r="K13" s="36"/>
      <c r="L13" s="36"/>
    </row>
    <row r="14" spans="1:12" ht="21" customHeight="1">
      <c r="A14" s="30"/>
      <c r="B14" s="37"/>
      <c r="C14" s="39" t="s">
        <v>23</v>
      </c>
      <c r="D14" s="202">
        <f>F14+G14+H14+J14</f>
        <v>21543.584</v>
      </c>
      <c r="E14" s="202"/>
      <c r="F14" s="69">
        <f>F17+F18+F19+F21+F33+F35+F36+F22</f>
        <v>21543.584</v>
      </c>
      <c r="G14" s="52">
        <v>0</v>
      </c>
      <c r="H14" s="185">
        <v>0</v>
      </c>
      <c r="I14" s="186"/>
      <c r="J14" s="71">
        <v>0</v>
      </c>
      <c r="K14" s="36"/>
      <c r="L14" s="36"/>
    </row>
    <row r="15" spans="1:12" ht="23.25" customHeight="1">
      <c r="A15" s="30"/>
      <c r="B15" s="37"/>
      <c r="C15" s="39" t="s">
        <v>18</v>
      </c>
      <c r="D15" s="203">
        <v>2000</v>
      </c>
      <c r="E15" s="204"/>
      <c r="F15" s="69">
        <f>F23+F25</f>
        <v>2000</v>
      </c>
      <c r="G15" s="39">
        <f>G23+G25</f>
        <v>0</v>
      </c>
      <c r="H15" s="190">
        <v>0</v>
      </c>
      <c r="I15" s="191"/>
      <c r="J15" s="39">
        <f>J23+J25</f>
        <v>0</v>
      </c>
      <c r="K15" s="36"/>
      <c r="L15" s="36"/>
    </row>
    <row r="16" spans="1:12" ht="24" customHeight="1">
      <c r="A16" s="30"/>
      <c r="B16" s="37"/>
      <c r="C16" s="39" t="s">
        <v>28</v>
      </c>
      <c r="D16" s="205">
        <f>SUM(F16:L16)</f>
        <v>3500</v>
      </c>
      <c r="E16" s="205"/>
      <c r="F16" s="70">
        <f>F20+F24+F26+F27+F28</f>
        <v>3500</v>
      </c>
      <c r="G16" s="52">
        <v>0</v>
      </c>
      <c r="H16" s="185">
        <v>0</v>
      </c>
      <c r="I16" s="186"/>
      <c r="J16" s="53">
        <v>0</v>
      </c>
      <c r="K16" s="36"/>
      <c r="L16" s="36"/>
    </row>
    <row r="17" spans="1:12" ht="90.75" customHeight="1">
      <c r="A17" s="12" t="s">
        <v>7</v>
      </c>
      <c r="B17" s="31" t="s">
        <v>24</v>
      </c>
      <c r="C17" s="19" t="s">
        <v>23</v>
      </c>
      <c r="D17" s="180">
        <v>3998.418</v>
      </c>
      <c r="E17" s="181"/>
      <c r="F17" s="69">
        <f>D17</f>
        <v>3998.418</v>
      </c>
      <c r="G17" s="24">
        <v>0</v>
      </c>
      <c r="H17" s="175">
        <v>0</v>
      </c>
      <c r="I17" s="176"/>
      <c r="J17" s="24">
        <v>0</v>
      </c>
      <c r="K17" s="18" t="s">
        <v>83</v>
      </c>
      <c r="L17" s="31" t="s">
        <v>66</v>
      </c>
    </row>
    <row r="18" spans="1:12" ht="93" customHeight="1">
      <c r="A18" s="11" t="s">
        <v>20</v>
      </c>
      <c r="B18" s="32" t="s">
        <v>2</v>
      </c>
      <c r="C18" s="19" t="s">
        <v>23</v>
      </c>
      <c r="D18" s="180">
        <f>SUM(F18:L18)</f>
        <v>35.399</v>
      </c>
      <c r="E18" s="181"/>
      <c r="F18" s="72">
        <v>35.399</v>
      </c>
      <c r="G18" s="24">
        <v>0</v>
      </c>
      <c r="H18" s="175">
        <v>0</v>
      </c>
      <c r="I18" s="176"/>
      <c r="J18" s="24">
        <v>0</v>
      </c>
      <c r="K18" s="18" t="s">
        <v>90</v>
      </c>
      <c r="L18" s="31" t="s">
        <v>63</v>
      </c>
    </row>
    <row r="19" spans="1:12" ht="81.75" customHeight="1">
      <c r="A19" s="133" t="s">
        <v>22</v>
      </c>
      <c r="B19" s="135" t="s">
        <v>3</v>
      </c>
      <c r="C19" s="19" t="s">
        <v>23</v>
      </c>
      <c r="D19" s="180">
        <f>SUM(F19:L19)</f>
        <v>286.293</v>
      </c>
      <c r="E19" s="181"/>
      <c r="F19" s="72">
        <v>286.293</v>
      </c>
      <c r="G19" s="24">
        <v>0</v>
      </c>
      <c r="H19" s="175">
        <v>0</v>
      </c>
      <c r="I19" s="176"/>
      <c r="J19" s="24">
        <v>0</v>
      </c>
      <c r="K19" s="18" t="s">
        <v>90</v>
      </c>
      <c r="L19" s="137" t="s">
        <v>62</v>
      </c>
    </row>
    <row r="20" spans="1:12" ht="81.75" customHeight="1">
      <c r="A20" s="134"/>
      <c r="B20" s="136"/>
      <c r="C20" s="19" t="s">
        <v>28</v>
      </c>
      <c r="D20" s="178">
        <v>1000</v>
      </c>
      <c r="E20" s="179"/>
      <c r="F20" s="69">
        <v>1000</v>
      </c>
      <c r="G20" s="24">
        <v>0</v>
      </c>
      <c r="H20" s="175">
        <v>0</v>
      </c>
      <c r="I20" s="176"/>
      <c r="J20" s="24">
        <v>0</v>
      </c>
      <c r="K20" s="18" t="s">
        <v>39</v>
      </c>
      <c r="L20" s="138"/>
    </row>
    <row r="21" spans="1:12" ht="81.75" customHeight="1">
      <c r="A21" s="11" t="s">
        <v>49</v>
      </c>
      <c r="B21" s="32" t="s">
        <v>27</v>
      </c>
      <c r="C21" s="19" t="s">
        <v>23</v>
      </c>
      <c r="D21" s="180">
        <f>SUM(F21:L21)</f>
        <v>2076.351</v>
      </c>
      <c r="E21" s="181"/>
      <c r="F21" s="72">
        <v>2076.351</v>
      </c>
      <c r="G21" s="24">
        <v>0</v>
      </c>
      <c r="H21" s="175">
        <v>0</v>
      </c>
      <c r="I21" s="176"/>
      <c r="J21" s="24">
        <v>0</v>
      </c>
      <c r="K21" s="18" t="s">
        <v>39</v>
      </c>
      <c r="L21" s="31" t="s">
        <v>61</v>
      </c>
    </row>
    <row r="22" spans="1:12" ht="81.75" customHeight="1">
      <c r="A22" s="11" t="s">
        <v>50</v>
      </c>
      <c r="B22" s="32" t="s">
        <v>4</v>
      </c>
      <c r="C22" s="19" t="s">
        <v>23</v>
      </c>
      <c r="D22" s="180">
        <f>SUM(F22:L22)</f>
        <v>216.896</v>
      </c>
      <c r="E22" s="181"/>
      <c r="F22" s="72">
        <v>216.896</v>
      </c>
      <c r="G22" s="24">
        <v>0</v>
      </c>
      <c r="H22" s="175">
        <v>0</v>
      </c>
      <c r="I22" s="176"/>
      <c r="J22" s="24">
        <v>0</v>
      </c>
      <c r="K22" s="18" t="s">
        <v>39</v>
      </c>
      <c r="L22" s="31" t="s">
        <v>42</v>
      </c>
    </row>
    <row r="23" spans="1:12" ht="81" customHeight="1">
      <c r="A23" s="139" t="s">
        <v>51</v>
      </c>
      <c r="B23" s="163" t="s">
        <v>17</v>
      </c>
      <c r="C23" s="19" t="s">
        <v>18</v>
      </c>
      <c r="D23" s="174">
        <f>SUM(F23:L23)</f>
        <v>1000</v>
      </c>
      <c r="E23" s="174"/>
      <c r="F23" s="69">
        <v>1000</v>
      </c>
      <c r="G23" s="69">
        <v>0</v>
      </c>
      <c r="H23" s="174">
        <v>0</v>
      </c>
      <c r="I23" s="174"/>
      <c r="J23" s="69">
        <v>0</v>
      </c>
      <c r="K23" s="18" t="s">
        <v>39</v>
      </c>
      <c r="L23" s="188" t="s">
        <v>64</v>
      </c>
    </row>
    <row r="24" spans="1:12" ht="81.75" customHeight="1">
      <c r="A24" s="140"/>
      <c r="B24" s="142"/>
      <c r="C24" s="19" t="s">
        <v>28</v>
      </c>
      <c r="D24" s="182">
        <v>1000</v>
      </c>
      <c r="E24" s="102"/>
      <c r="F24" s="24">
        <v>1000</v>
      </c>
      <c r="G24" s="24">
        <v>0</v>
      </c>
      <c r="H24" s="175">
        <v>0</v>
      </c>
      <c r="I24" s="176"/>
      <c r="J24" s="24">
        <v>0</v>
      </c>
      <c r="K24" s="18" t="s">
        <v>39</v>
      </c>
      <c r="L24" s="189"/>
    </row>
    <row r="25" spans="1:12" ht="80.25" customHeight="1">
      <c r="A25" s="38" t="s">
        <v>52</v>
      </c>
      <c r="B25" s="18" t="s">
        <v>19</v>
      </c>
      <c r="C25" s="19" t="s">
        <v>18</v>
      </c>
      <c r="D25" s="174">
        <f>SUM(F25:L25)</f>
        <v>1000</v>
      </c>
      <c r="E25" s="174"/>
      <c r="F25" s="69">
        <v>1000</v>
      </c>
      <c r="G25" s="69">
        <v>0</v>
      </c>
      <c r="H25" s="174">
        <v>0</v>
      </c>
      <c r="I25" s="174"/>
      <c r="J25" s="69">
        <v>0</v>
      </c>
      <c r="K25" s="18" t="s">
        <v>93</v>
      </c>
      <c r="L25" s="31" t="s">
        <v>65</v>
      </c>
    </row>
    <row r="26" spans="1:12" ht="80.25" customHeight="1">
      <c r="A26" s="11" t="s">
        <v>53</v>
      </c>
      <c r="B26" s="18" t="s">
        <v>32</v>
      </c>
      <c r="C26" s="19" t="s">
        <v>28</v>
      </c>
      <c r="D26" s="175">
        <v>500</v>
      </c>
      <c r="E26" s="176"/>
      <c r="F26" s="24">
        <v>500</v>
      </c>
      <c r="G26" s="24">
        <v>0</v>
      </c>
      <c r="H26" s="175">
        <v>0</v>
      </c>
      <c r="I26" s="176"/>
      <c r="J26" s="24">
        <v>0</v>
      </c>
      <c r="K26" s="18" t="s">
        <v>39</v>
      </c>
      <c r="L26" s="31" t="s">
        <v>73</v>
      </c>
    </row>
    <row r="27" spans="1:12" ht="80.25" customHeight="1">
      <c r="A27" s="11" t="s">
        <v>54</v>
      </c>
      <c r="B27" s="18" t="s">
        <v>33</v>
      </c>
      <c r="C27" s="19" t="s">
        <v>28</v>
      </c>
      <c r="D27" s="175">
        <v>500</v>
      </c>
      <c r="E27" s="176"/>
      <c r="F27" s="24">
        <v>500</v>
      </c>
      <c r="G27" s="24">
        <v>0</v>
      </c>
      <c r="H27" s="175">
        <v>0</v>
      </c>
      <c r="I27" s="176"/>
      <c r="J27" s="24">
        <v>0</v>
      </c>
      <c r="K27" s="18" t="s">
        <v>39</v>
      </c>
      <c r="L27" s="31" t="s">
        <v>72</v>
      </c>
    </row>
    <row r="28" spans="1:12" ht="80.25" customHeight="1">
      <c r="A28" s="11" t="s">
        <v>55</v>
      </c>
      <c r="B28" s="18" t="s">
        <v>34</v>
      </c>
      <c r="C28" s="19" t="s">
        <v>28</v>
      </c>
      <c r="D28" s="175">
        <v>500</v>
      </c>
      <c r="E28" s="176"/>
      <c r="F28" s="60">
        <v>500</v>
      </c>
      <c r="G28" s="24">
        <v>0</v>
      </c>
      <c r="H28" s="175">
        <v>0</v>
      </c>
      <c r="I28" s="176"/>
      <c r="J28" s="24">
        <v>0</v>
      </c>
      <c r="K28" s="18" t="s">
        <v>39</v>
      </c>
      <c r="L28" s="31" t="s">
        <v>67</v>
      </c>
    </row>
    <row r="29" spans="1:12" ht="80.25" customHeight="1">
      <c r="A29" s="30" t="s">
        <v>9</v>
      </c>
      <c r="B29" s="48" t="s">
        <v>74</v>
      </c>
      <c r="C29" s="39" t="s">
        <v>38</v>
      </c>
      <c r="D29" s="183">
        <f>SUM(F29:J29)</f>
        <v>318740.667</v>
      </c>
      <c r="E29" s="184"/>
      <c r="F29" s="56">
        <f>F30+F31+F32</f>
        <v>127960.227</v>
      </c>
      <c r="G29" s="54">
        <v>0</v>
      </c>
      <c r="H29" s="199">
        <f>H30+H31+H32</f>
        <v>6000</v>
      </c>
      <c r="I29" s="186"/>
      <c r="J29" s="55">
        <f>J30+J31+J32</f>
        <v>184780.44</v>
      </c>
      <c r="K29" s="18"/>
      <c r="L29" s="31"/>
    </row>
    <row r="30" spans="1:12" ht="23.25" customHeight="1">
      <c r="A30" s="30"/>
      <c r="B30" s="37"/>
      <c r="C30" s="39" t="s">
        <v>23</v>
      </c>
      <c r="D30" s="183">
        <f>SUM(F30:J30)</f>
        <v>129930.227</v>
      </c>
      <c r="E30" s="184"/>
      <c r="F30" s="39">
        <f>F33+F35+F36</f>
        <v>14930.226999999999</v>
      </c>
      <c r="G30" s="52">
        <v>0</v>
      </c>
      <c r="H30" s="185">
        <v>0</v>
      </c>
      <c r="I30" s="186"/>
      <c r="J30" s="53">
        <f>J36</f>
        <v>115000</v>
      </c>
      <c r="K30" s="18"/>
      <c r="L30" s="31"/>
    </row>
    <row r="31" spans="1:12" ht="21.75" customHeight="1">
      <c r="A31" s="30"/>
      <c r="B31" s="37"/>
      <c r="C31" s="39" t="s">
        <v>18</v>
      </c>
      <c r="D31" s="183">
        <f>F31+G31+H31+J31</f>
        <v>119902.44</v>
      </c>
      <c r="E31" s="184"/>
      <c r="F31" s="39">
        <f>F34+F37+F39</f>
        <v>53330</v>
      </c>
      <c r="G31" s="39">
        <f>G34+G37+G39</f>
        <v>0</v>
      </c>
      <c r="H31" s="190">
        <f>H34+H37+H39</f>
        <v>6000</v>
      </c>
      <c r="I31" s="191"/>
      <c r="J31" s="53">
        <f>J34+J37+J39</f>
        <v>60572.44</v>
      </c>
      <c r="K31" s="34"/>
      <c r="L31" s="20"/>
    </row>
    <row r="32" spans="1:12" ht="21" customHeight="1">
      <c r="A32" s="30"/>
      <c r="B32" s="37"/>
      <c r="C32" s="39" t="s">
        <v>28</v>
      </c>
      <c r="D32" s="183">
        <f>SUM(F32:J32)</f>
        <v>68908</v>
      </c>
      <c r="E32" s="184"/>
      <c r="F32" s="39">
        <f>F38+F40+F41+F42</f>
        <v>59700</v>
      </c>
      <c r="G32" s="52">
        <v>0</v>
      </c>
      <c r="H32" s="185">
        <v>0</v>
      </c>
      <c r="I32" s="186"/>
      <c r="J32" s="53">
        <f>J40</f>
        <v>9208</v>
      </c>
      <c r="K32" s="33"/>
      <c r="L32" s="20"/>
    </row>
    <row r="33" spans="1:12" ht="45" customHeight="1">
      <c r="A33" s="133" t="s">
        <v>40</v>
      </c>
      <c r="B33" s="148" t="s">
        <v>25</v>
      </c>
      <c r="C33" s="19" t="s">
        <v>92</v>
      </c>
      <c r="D33" s="177">
        <v>13121.41</v>
      </c>
      <c r="E33" s="177"/>
      <c r="F33" s="69">
        <f>D33</f>
        <v>13121.41</v>
      </c>
      <c r="G33" s="24">
        <v>0</v>
      </c>
      <c r="H33" s="175">
        <v>0</v>
      </c>
      <c r="I33" s="176"/>
      <c r="J33" s="19">
        <v>0</v>
      </c>
      <c r="K33" s="18" t="s">
        <v>91</v>
      </c>
      <c r="L33" s="155" t="s">
        <v>68</v>
      </c>
    </row>
    <row r="34" spans="1:12" ht="42" customHeight="1">
      <c r="A34" s="134"/>
      <c r="B34" s="154"/>
      <c r="C34" s="19" t="s">
        <v>18</v>
      </c>
      <c r="D34" s="187">
        <f>F34</f>
        <v>38802.44</v>
      </c>
      <c r="E34" s="187"/>
      <c r="F34" s="74">
        <v>38802.44</v>
      </c>
      <c r="G34" s="24">
        <v>0</v>
      </c>
      <c r="H34" s="175">
        <v>0</v>
      </c>
      <c r="I34" s="176"/>
      <c r="J34" s="19">
        <v>0</v>
      </c>
      <c r="K34" s="18" t="s">
        <v>39</v>
      </c>
      <c r="L34" s="156"/>
    </row>
    <row r="35" spans="1:12" ht="60.75" customHeight="1">
      <c r="A35" s="11" t="s">
        <v>56</v>
      </c>
      <c r="B35" s="32" t="s">
        <v>3</v>
      </c>
      <c r="C35" s="19" t="s">
        <v>23</v>
      </c>
      <c r="D35" s="174">
        <f aca="true" t="shared" si="0" ref="D35:D41">SUM(F35:L35)</f>
        <v>0</v>
      </c>
      <c r="E35" s="174"/>
      <c r="F35" s="72">
        <v>0</v>
      </c>
      <c r="G35" s="24">
        <v>0</v>
      </c>
      <c r="H35" s="175">
        <v>0</v>
      </c>
      <c r="I35" s="176"/>
      <c r="J35" s="19">
        <v>0</v>
      </c>
      <c r="K35" s="18" t="s">
        <v>39</v>
      </c>
      <c r="L35" s="41" t="s">
        <v>69</v>
      </c>
    </row>
    <row r="36" spans="1:12" ht="42" customHeight="1">
      <c r="A36" s="133" t="s">
        <v>57</v>
      </c>
      <c r="B36" s="158" t="s">
        <v>29</v>
      </c>
      <c r="C36" s="19" t="s">
        <v>23</v>
      </c>
      <c r="D36" s="177">
        <f>F36+J36</f>
        <v>116808.817</v>
      </c>
      <c r="E36" s="177"/>
      <c r="F36" s="73">
        <v>1808.817</v>
      </c>
      <c r="G36" s="73">
        <v>0</v>
      </c>
      <c r="H36" s="177">
        <v>0</v>
      </c>
      <c r="I36" s="177"/>
      <c r="J36" s="73">
        <v>115000</v>
      </c>
      <c r="K36" s="18" t="s">
        <v>39</v>
      </c>
      <c r="L36" s="155" t="s">
        <v>70</v>
      </c>
    </row>
    <row r="37" spans="1:12" ht="42" customHeight="1">
      <c r="A37" s="157"/>
      <c r="B37" s="159"/>
      <c r="C37" s="19" t="s">
        <v>18</v>
      </c>
      <c r="D37" s="174">
        <v>80000</v>
      </c>
      <c r="E37" s="174"/>
      <c r="F37" s="73">
        <v>14427.56</v>
      </c>
      <c r="G37" s="72">
        <v>0</v>
      </c>
      <c r="H37" s="177">
        <v>5000</v>
      </c>
      <c r="I37" s="177"/>
      <c r="J37" s="73">
        <v>60572.44</v>
      </c>
      <c r="K37" s="18" t="s">
        <v>39</v>
      </c>
      <c r="L37" s="161"/>
    </row>
    <row r="38" spans="1:12" ht="42" customHeight="1">
      <c r="A38" s="134"/>
      <c r="B38" s="160"/>
      <c r="C38" s="19" t="s">
        <v>28</v>
      </c>
      <c r="D38" s="175">
        <f t="shared" si="0"/>
        <v>23757</v>
      </c>
      <c r="E38" s="176"/>
      <c r="F38" s="60">
        <v>23757</v>
      </c>
      <c r="G38" s="60">
        <v>0</v>
      </c>
      <c r="H38" s="175">
        <v>0</v>
      </c>
      <c r="I38" s="176"/>
      <c r="J38" s="60">
        <v>0</v>
      </c>
      <c r="K38" s="18" t="s">
        <v>39</v>
      </c>
      <c r="L38" s="156"/>
    </row>
    <row r="39" spans="1:12" ht="42" customHeight="1">
      <c r="A39" s="133" t="s">
        <v>58</v>
      </c>
      <c r="B39" s="163" t="s">
        <v>30</v>
      </c>
      <c r="C39" s="19" t="s">
        <v>18</v>
      </c>
      <c r="D39" s="174">
        <f t="shared" si="0"/>
        <v>1100</v>
      </c>
      <c r="E39" s="174"/>
      <c r="F39" s="72">
        <v>100</v>
      </c>
      <c r="G39" s="72">
        <v>0</v>
      </c>
      <c r="H39" s="174">
        <v>1000</v>
      </c>
      <c r="I39" s="174"/>
      <c r="J39" s="72">
        <v>0</v>
      </c>
      <c r="K39" s="18" t="s">
        <v>39</v>
      </c>
      <c r="L39" s="155" t="s">
        <v>70</v>
      </c>
    </row>
    <row r="40" spans="1:12" ht="42" customHeight="1">
      <c r="A40" s="134"/>
      <c r="B40" s="142"/>
      <c r="C40" s="19" t="s">
        <v>28</v>
      </c>
      <c r="D40" s="175">
        <f t="shared" si="0"/>
        <v>41151</v>
      </c>
      <c r="E40" s="176"/>
      <c r="F40" s="60">
        <v>31943</v>
      </c>
      <c r="G40" s="60">
        <v>0</v>
      </c>
      <c r="H40" s="175">
        <v>0</v>
      </c>
      <c r="I40" s="176"/>
      <c r="J40" s="60">
        <v>9208</v>
      </c>
      <c r="K40" s="18" t="s">
        <v>39</v>
      </c>
      <c r="L40" s="156"/>
    </row>
    <row r="41" spans="1:12" ht="58.5" customHeight="1">
      <c r="A41" s="11" t="s">
        <v>59</v>
      </c>
      <c r="B41" s="18" t="s">
        <v>31</v>
      </c>
      <c r="C41" s="19" t="s">
        <v>28</v>
      </c>
      <c r="D41" s="175">
        <f t="shared" si="0"/>
        <v>3000</v>
      </c>
      <c r="E41" s="176"/>
      <c r="F41" s="24">
        <v>3000</v>
      </c>
      <c r="G41" s="24">
        <v>0</v>
      </c>
      <c r="H41" s="175">
        <v>0</v>
      </c>
      <c r="I41" s="176"/>
      <c r="J41" s="19">
        <v>0</v>
      </c>
      <c r="K41" s="18" t="s">
        <v>39</v>
      </c>
      <c r="L41" s="41" t="s">
        <v>71</v>
      </c>
    </row>
    <row r="42" spans="1:12" ht="53.25" customHeight="1">
      <c r="A42" s="11" t="s">
        <v>60</v>
      </c>
      <c r="B42" s="32" t="s">
        <v>2</v>
      </c>
      <c r="C42" s="19" t="s">
        <v>28</v>
      </c>
      <c r="D42" s="175">
        <v>1000</v>
      </c>
      <c r="E42" s="176"/>
      <c r="F42" s="60">
        <v>1000</v>
      </c>
      <c r="G42" s="60">
        <v>0</v>
      </c>
      <c r="H42" s="175">
        <v>0</v>
      </c>
      <c r="I42" s="176"/>
      <c r="J42" s="61">
        <v>0</v>
      </c>
      <c r="K42" s="18" t="s">
        <v>39</v>
      </c>
      <c r="L42" s="41" t="s">
        <v>69</v>
      </c>
    </row>
    <row r="43" spans="1:12" ht="35.25" customHeight="1">
      <c r="A43" s="30" t="s">
        <v>26</v>
      </c>
      <c r="B43" s="48" t="s">
        <v>5</v>
      </c>
      <c r="C43" s="39" t="s">
        <v>38</v>
      </c>
      <c r="D43" s="183">
        <f>SUM(D44:E46)</f>
        <v>16587.495189999998</v>
      </c>
      <c r="E43" s="206"/>
      <c r="F43" s="56">
        <f>SUM(F44:F46)</f>
        <v>16587.495189999998</v>
      </c>
      <c r="G43" s="50">
        <v>0</v>
      </c>
      <c r="H43" s="200">
        <v>0</v>
      </c>
      <c r="I43" s="201"/>
      <c r="J43" s="51">
        <v>0</v>
      </c>
      <c r="K43" s="34"/>
      <c r="L43" s="20"/>
    </row>
    <row r="44" spans="1:12" ht="20.25" customHeight="1">
      <c r="A44" s="30"/>
      <c r="B44" s="37"/>
      <c r="C44" s="39" t="s">
        <v>23</v>
      </c>
      <c r="D44" s="202">
        <v>0</v>
      </c>
      <c r="E44" s="202"/>
      <c r="F44" s="39">
        <v>0</v>
      </c>
      <c r="G44" s="52">
        <v>0</v>
      </c>
      <c r="H44" s="185">
        <v>0</v>
      </c>
      <c r="I44" s="186"/>
      <c r="J44" s="53">
        <v>0</v>
      </c>
      <c r="K44" s="34"/>
      <c r="L44" s="20"/>
    </row>
    <row r="45" spans="1:12" ht="28.5" customHeight="1">
      <c r="A45" s="47"/>
      <c r="B45" s="18"/>
      <c r="C45" s="69" t="s">
        <v>18</v>
      </c>
      <c r="D45" s="178">
        <f>F45+G45+H45+J45</f>
        <v>16587.495189999998</v>
      </c>
      <c r="E45" s="179"/>
      <c r="F45" s="69">
        <f>F47+F48+F49+F50+F51+F52</f>
        <v>16587.495189999998</v>
      </c>
      <c r="G45" s="78">
        <v>0</v>
      </c>
      <c r="H45" s="185">
        <v>0</v>
      </c>
      <c r="I45" s="186"/>
      <c r="J45" s="53">
        <v>0</v>
      </c>
      <c r="K45" s="46"/>
      <c r="L45" s="20"/>
    </row>
    <row r="46" spans="1:12" ht="16.5" customHeight="1">
      <c r="A46" s="30"/>
      <c r="B46" s="37"/>
      <c r="C46" s="39" t="s">
        <v>28</v>
      </c>
      <c r="D46" s="202">
        <v>0</v>
      </c>
      <c r="E46" s="202"/>
      <c r="F46" s="39">
        <v>0</v>
      </c>
      <c r="G46" s="52">
        <v>0</v>
      </c>
      <c r="H46" s="185">
        <v>0</v>
      </c>
      <c r="I46" s="186"/>
      <c r="J46" s="53">
        <v>0</v>
      </c>
      <c r="K46" s="34"/>
      <c r="L46" s="20"/>
    </row>
    <row r="47" spans="1:12" ht="64.5" customHeight="1">
      <c r="A47" s="11" t="s">
        <v>41</v>
      </c>
      <c r="B47" s="18" t="s">
        <v>21</v>
      </c>
      <c r="C47" s="19" t="s">
        <v>18</v>
      </c>
      <c r="D47" s="209">
        <v>472.687</v>
      </c>
      <c r="E47" s="209"/>
      <c r="F47" s="75">
        <f>D47</f>
        <v>472.687</v>
      </c>
      <c r="G47" s="24">
        <v>0</v>
      </c>
      <c r="H47" s="175">
        <v>0</v>
      </c>
      <c r="I47" s="176"/>
      <c r="J47" s="19">
        <v>0</v>
      </c>
      <c r="K47" s="31" t="s">
        <v>75</v>
      </c>
      <c r="L47" s="41" t="s">
        <v>68</v>
      </c>
    </row>
    <row r="48" spans="1:12" ht="54.75" customHeight="1">
      <c r="A48" s="11" t="s">
        <v>76</v>
      </c>
      <c r="B48" s="18" t="s">
        <v>89</v>
      </c>
      <c r="C48" s="19" t="s">
        <v>18</v>
      </c>
      <c r="D48" s="207">
        <v>10125.94811</v>
      </c>
      <c r="E48" s="208"/>
      <c r="F48" s="75">
        <f>D48</f>
        <v>10125.94811</v>
      </c>
      <c r="G48" s="24">
        <v>0</v>
      </c>
      <c r="H48" s="175">
        <v>0</v>
      </c>
      <c r="I48" s="176"/>
      <c r="J48" s="19">
        <v>0</v>
      </c>
      <c r="K48" s="31" t="s">
        <v>77</v>
      </c>
      <c r="L48" s="41" t="s">
        <v>68</v>
      </c>
    </row>
    <row r="49" spans="1:12" ht="59.25" customHeight="1">
      <c r="A49" s="11" t="s">
        <v>78</v>
      </c>
      <c r="B49" s="18" t="s">
        <v>79</v>
      </c>
      <c r="C49" s="19" t="s">
        <v>18</v>
      </c>
      <c r="D49" s="76"/>
      <c r="E49" s="77">
        <v>41.582</v>
      </c>
      <c r="F49" s="75">
        <f>E49</f>
        <v>41.582</v>
      </c>
      <c r="G49" s="24">
        <v>0</v>
      </c>
      <c r="H49" s="175">
        <v>0</v>
      </c>
      <c r="I49" s="176"/>
      <c r="J49" s="19">
        <v>0</v>
      </c>
      <c r="K49" s="46" t="s">
        <v>80</v>
      </c>
      <c r="L49" s="41" t="s">
        <v>68</v>
      </c>
    </row>
    <row r="50" spans="1:12" s="10" customFormat="1" ht="54" customHeight="1">
      <c r="A50" s="11" t="s">
        <v>81</v>
      </c>
      <c r="B50" s="40" t="s">
        <v>82</v>
      </c>
      <c r="C50" s="24" t="s">
        <v>18</v>
      </c>
      <c r="D50" s="178">
        <v>3363.257</v>
      </c>
      <c r="E50" s="196"/>
      <c r="F50" s="69">
        <f>D50</f>
        <v>3363.257</v>
      </c>
      <c r="G50" s="24">
        <v>0</v>
      </c>
      <c r="H50" s="175">
        <v>0</v>
      </c>
      <c r="I50" s="176"/>
      <c r="J50" s="19">
        <v>0</v>
      </c>
      <c r="K50" s="45" t="s">
        <v>83</v>
      </c>
      <c r="L50" s="41" t="s">
        <v>68</v>
      </c>
    </row>
    <row r="51" spans="1:12" s="10" customFormat="1" ht="54" customHeight="1">
      <c r="A51" s="11" t="s">
        <v>84</v>
      </c>
      <c r="B51" s="40" t="s">
        <v>85</v>
      </c>
      <c r="C51" s="24" t="s">
        <v>18</v>
      </c>
      <c r="D51" s="178">
        <v>837.74808</v>
      </c>
      <c r="E51" s="179"/>
      <c r="F51" s="69">
        <f>D51</f>
        <v>837.74808</v>
      </c>
      <c r="G51" s="24">
        <v>0</v>
      </c>
      <c r="H51" s="175">
        <v>0</v>
      </c>
      <c r="I51" s="176"/>
      <c r="J51" s="19">
        <v>0</v>
      </c>
      <c r="K51" s="45" t="s">
        <v>83</v>
      </c>
      <c r="L51" s="67" t="s">
        <v>86</v>
      </c>
    </row>
    <row r="52" spans="1:12" s="10" customFormat="1" ht="42" customHeight="1">
      <c r="A52" s="11" t="s">
        <v>87</v>
      </c>
      <c r="B52" s="40" t="s">
        <v>29</v>
      </c>
      <c r="C52" s="24" t="s">
        <v>18</v>
      </c>
      <c r="D52" s="178">
        <v>1746.273</v>
      </c>
      <c r="E52" s="179"/>
      <c r="F52" s="69">
        <f>D52</f>
        <v>1746.273</v>
      </c>
      <c r="G52" s="24">
        <v>0</v>
      </c>
      <c r="H52" s="175">
        <v>0</v>
      </c>
      <c r="I52" s="176"/>
      <c r="J52" s="19">
        <v>0</v>
      </c>
      <c r="K52" s="45" t="s">
        <v>88</v>
      </c>
      <c r="L52" s="67" t="s">
        <v>86</v>
      </c>
    </row>
    <row r="53" spans="1:12" s="10" customFormat="1" ht="19.5" customHeight="1">
      <c r="A53" s="11"/>
      <c r="B53" s="21" t="s">
        <v>43</v>
      </c>
      <c r="C53" s="42" t="s">
        <v>38</v>
      </c>
      <c r="D53" s="192">
        <f>D13+D29+D43</f>
        <v>362371.74619</v>
      </c>
      <c r="E53" s="193"/>
      <c r="F53" s="59">
        <f aca="true" t="shared" si="1" ref="F53:H56">F43+F29+F13</f>
        <v>171591.30619</v>
      </c>
      <c r="G53" s="57">
        <f t="shared" si="1"/>
        <v>0</v>
      </c>
      <c r="H53" s="194">
        <f t="shared" si="1"/>
        <v>6000</v>
      </c>
      <c r="I53" s="195"/>
      <c r="J53" s="58">
        <f>J43+J29+J13</f>
        <v>184780.44</v>
      </c>
      <c r="K53" s="44"/>
      <c r="L53" s="43"/>
    </row>
    <row r="54" spans="1:12" s="10" customFormat="1" ht="19.5" customHeight="1">
      <c r="A54" s="11"/>
      <c r="B54" s="18"/>
      <c r="C54" s="42" t="s">
        <v>23</v>
      </c>
      <c r="D54" s="192">
        <f>F54+G54+H54+J54</f>
        <v>36473.811</v>
      </c>
      <c r="E54" s="193"/>
      <c r="F54" s="59">
        <f t="shared" si="1"/>
        <v>36473.811</v>
      </c>
      <c r="G54" s="57">
        <f t="shared" si="1"/>
        <v>0</v>
      </c>
      <c r="H54" s="194">
        <f t="shared" si="1"/>
        <v>0</v>
      </c>
      <c r="I54" s="195"/>
      <c r="J54" s="58">
        <v>0</v>
      </c>
      <c r="K54" s="44"/>
      <c r="L54" s="43"/>
    </row>
    <row r="55" spans="1:12" s="10" customFormat="1" ht="19.5" customHeight="1">
      <c r="A55" s="11"/>
      <c r="B55" s="18"/>
      <c r="C55" s="42" t="s">
        <v>18</v>
      </c>
      <c r="D55" s="192">
        <f>D15+D31+D45</f>
        <v>138489.93519</v>
      </c>
      <c r="E55" s="193"/>
      <c r="F55" s="59">
        <f>F45+F31+F15</f>
        <v>71917.49519</v>
      </c>
      <c r="G55" s="57">
        <f t="shared" si="1"/>
        <v>0</v>
      </c>
      <c r="H55" s="194">
        <f t="shared" si="1"/>
        <v>6000</v>
      </c>
      <c r="I55" s="195"/>
      <c r="J55" s="58">
        <f>J45+J31+J15</f>
        <v>60572.44</v>
      </c>
      <c r="K55" s="44"/>
      <c r="L55" s="43"/>
    </row>
    <row r="56" spans="1:12" s="10" customFormat="1" ht="19.5" customHeight="1">
      <c r="A56" s="11"/>
      <c r="B56" s="18"/>
      <c r="C56" s="42" t="s">
        <v>28</v>
      </c>
      <c r="D56" s="192">
        <f>D46+D32+D16</f>
        <v>72408</v>
      </c>
      <c r="E56" s="193"/>
      <c r="F56" s="59">
        <f t="shared" si="1"/>
        <v>63200</v>
      </c>
      <c r="G56" s="57">
        <f t="shared" si="1"/>
        <v>0</v>
      </c>
      <c r="H56" s="194">
        <f t="shared" si="1"/>
        <v>0</v>
      </c>
      <c r="I56" s="195"/>
      <c r="J56" s="58">
        <f>J46+J32+J16</f>
        <v>9208</v>
      </c>
      <c r="K56" s="44"/>
      <c r="L56" s="43"/>
    </row>
    <row r="57" spans="1:12" s="10" customFormat="1" ht="19.5" customHeight="1">
      <c r="A57" s="29"/>
      <c r="B57" s="25"/>
      <c r="C57" s="26"/>
      <c r="D57" s="63"/>
      <c r="E57" s="64"/>
      <c r="F57" s="63"/>
      <c r="G57" s="63"/>
      <c r="H57" s="63"/>
      <c r="I57" s="64"/>
      <c r="J57" s="64"/>
      <c r="K57" s="28"/>
      <c r="L57" s="27"/>
    </row>
    <row r="58" spans="1:12" ht="15">
      <c r="A58" s="14"/>
      <c r="B58" s="22"/>
      <c r="C58" s="22"/>
      <c r="D58" s="65"/>
      <c r="E58" s="65"/>
      <c r="F58" s="65">
        <f>F55+G55+H55+J55</f>
        <v>138489.93519</v>
      </c>
      <c r="G58" s="65"/>
      <c r="H58" s="65"/>
      <c r="I58" s="65"/>
      <c r="J58" s="65"/>
      <c r="K58" s="23"/>
      <c r="L58" s="23"/>
    </row>
    <row r="59" spans="1:12" s="7" customFormat="1" ht="15">
      <c r="A59" s="14"/>
      <c r="B59" s="22"/>
      <c r="C59" s="22"/>
      <c r="D59" s="68"/>
      <c r="E59" s="65"/>
      <c r="F59" s="65"/>
      <c r="G59" s="65"/>
      <c r="H59" s="65"/>
      <c r="I59" s="65"/>
      <c r="J59" s="66"/>
      <c r="K59" s="23"/>
      <c r="L59" s="23"/>
    </row>
    <row r="60" spans="1:12" s="7" customFormat="1" ht="15">
      <c r="A60" s="14"/>
      <c r="B60" s="22"/>
      <c r="C60" s="22"/>
      <c r="D60" s="65"/>
      <c r="E60" s="65"/>
      <c r="F60" s="65"/>
      <c r="G60" s="65"/>
      <c r="H60" s="65"/>
      <c r="I60" s="65"/>
      <c r="J60" s="65"/>
      <c r="K60" s="23"/>
      <c r="L60" s="23"/>
    </row>
    <row r="61" spans="1:12" s="7" customFormat="1" ht="15">
      <c r="A61" s="14"/>
      <c r="B61" s="22"/>
      <c r="C61" s="22"/>
      <c r="D61" s="65"/>
      <c r="E61" s="65"/>
      <c r="F61" s="65"/>
      <c r="G61" s="65"/>
      <c r="H61" s="65"/>
      <c r="I61" s="65"/>
      <c r="J61" s="65"/>
      <c r="K61" s="23"/>
      <c r="L61" s="23"/>
    </row>
    <row r="62" spans="1:12" s="7" customFormat="1" ht="15">
      <c r="A62" s="14"/>
      <c r="B62" s="22"/>
      <c r="C62" s="22"/>
      <c r="D62" s="65"/>
      <c r="E62" s="65"/>
      <c r="F62" s="65"/>
      <c r="G62" s="65"/>
      <c r="H62" s="65"/>
      <c r="I62" s="65"/>
      <c r="J62" s="65"/>
      <c r="K62" s="23"/>
      <c r="L62" s="23"/>
    </row>
    <row r="63" spans="1:12" s="7" customFormat="1" ht="15">
      <c r="A63" s="13"/>
      <c r="B63" s="22"/>
      <c r="C63" s="22"/>
      <c r="D63" s="65"/>
      <c r="E63" s="65"/>
      <c r="F63" s="65"/>
      <c r="G63" s="65"/>
      <c r="H63" s="65"/>
      <c r="I63" s="65"/>
      <c r="J63" s="65"/>
      <c r="K63" s="23"/>
      <c r="L63" s="23"/>
    </row>
    <row r="64" spans="1:12" ht="15.75" customHeight="1">
      <c r="A64" s="13"/>
      <c r="B64" s="22"/>
      <c r="C64" s="22"/>
      <c r="D64" s="65"/>
      <c r="E64" s="65"/>
      <c r="F64" s="65"/>
      <c r="G64" s="65"/>
      <c r="H64" s="65"/>
      <c r="I64" s="65"/>
      <c r="J64" s="65"/>
      <c r="K64" s="23"/>
      <c r="L64" s="23"/>
    </row>
    <row r="65" spans="1:12" ht="15">
      <c r="A65" s="13"/>
      <c r="B65" s="22"/>
      <c r="C65" s="22"/>
      <c r="D65" s="65"/>
      <c r="E65" s="65"/>
      <c r="F65" s="65"/>
      <c r="G65" s="65"/>
      <c r="H65" s="65"/>
      <c r="I65" s="65"/>
      <c r="J65" s="65"/>
      <c r="K65" s="23"/>
      <c r="L65" s="23"/>
    </row>
    <row r="66" spans="1:12" ht="15">
      <c r="A66" s="13"/>
      <c r="B66" s="22"/>
      <c r="C66" s="22"/>
      <c r="D66" s="65"/>
      <c r="E66" s="65"/>
      <c r="F66" s="65"/>
      <c r="G66" s="65"/>
      <c r="H66" s="65"/>
      <c r="I66" s="65"/>
      <c r="J66" s="65"/>
      <c r="K66" s="23"/>
      <c r="L66" s="23"/>
    </row>
    <row r="67" spans="1:12" ht="15.75" customHeight="1">
      <c r="A67" s="13"/>
      <c r="B67" s="22"/>
      <c r="C67" s="22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">
      <c r="A68" s="13"/>
      <c r="B68" s="22"/>
      <c r="C68" s="22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">
      <c r="A69" s="13"/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">
      <c r="A70" s="13"/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9.5" customHeight="1">
      <c r="A71" s="13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.75" customHeight="1">
      <c r="A72" s="7"/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">
      <c r="A73" s="7"/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">
      <c r="A74" s="7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">
      <c r="A75" s="7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 customHeight="1">
      <c r="A76" s="7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>
      <c r="A77" s="7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>
      <c r="A78" s="7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">
      <c r="A79" s="7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">
      <c r="A80" s="7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6.5" customHeight="1">
      <c r="A81" s="7"/>
      <c r="B81" s="22"/>
      <c r="C81" s="22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 customHeight="1">
      <c r="A82" s="7"/>
      <c r="B82" s="22"/>
      <c r="C82" s="22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">
      <c r="A83" s="7"/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7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.75" customHeight="1">
      <c r="A85" s="7"/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7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7"/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7"/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9.5" customHeight="1">
      <c r="A89" s="7"/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.75" customHeight="1">
      <c r="A90" s="7"/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7"/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7"/>
      <c r="B92" s="16"/>
      <c r="C92" s="16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.75" customHeight="1">
      <c r="A93" s="7"/>
      <c r="B93" s="16"/>
      <c r="C93" s="16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7"/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>
      <c r="A95" s="7"/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</row>
    <row r="97" spans="1:12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</row>
    <row r="98" spans="1:12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</row>
    <row r="99" spans="1:12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</row>
    <row r="100" spans="1:12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">
      <c r="A140" s="7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">
      <c r="A141" s="7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">
      <c r="A142" s="7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">
      <c r="A143" s="7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">
      <c r="A144" s="7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">
      <c r="A145" s="7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5">
      <c r="A146" s="7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5">
      <c r="A147" s="7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">
      <c r="A148" s="7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">
      <c r="A149" s="7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">
      <c r="A150" s="7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">
      <c r="A151" s="7"/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5">
      <c r="A152" s="7"/>
      <c r="B152" s="7"/>
      <c r="C152" s="7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5">
      <c r="A153" s="7"/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</row>
  </sheetData>
  <sheetProtection/>
  <mergeCells count="120">
    <mergeCell ref="D48:E48"/>
    <mergeCell ref="H48:I48"/>
    <mergeCell ref="H49:I49"/>
    <mergeCell ref="D46:E46"/>
    <mergeCell ref="D47:E47"/>
    <mergeCell ref="H47:I47"/>
    <mergeCell ref="H46:I46"/>
    <mergeCell ref="G10:G11"/>
    <mergeCell ref="F9:F11"/>
    <mergeCell ref="D8:E11"/>
    <mergeCell ref="F8:J8"/>
    <mergeCell ref="G9:J9"/>
    <mergeCell ref="D13:E13"/>
    <mergeCell ref="H13:I13"/>
    <mergeCell ref="D44:E44"/>
    <mergeCell ref="D45:E45"/>
    <mergeCell ref="H45:I45"/>
    <mergeCell ref="H44:I44"/>
    <mergeCell ref="D42:E42"/>
    <mergeCell ref="D41:E41"/>
    <mergeCell ref="D43:E43"/>
    <mergeCell ref="H43:I43"/>
    <mergeCell ref="D14:E14"/>
    <mergeCell ref="H14:I14"/>
    <mergeCell ref="H15:I15"/>
    <mergeCell ref="D15:E15"/>
    <mergeCell ref="D25:E25"/>
    <mergeCell ref="H34:I34"/>
    <mergeCell ref="D16:E16"/>
    <mergeCell ref="D29:E29"/>
    <mergeCell ref="D30:E30"/>
    <mergeCell ref="H16:I16"/>
    <mergeCell ref="H24:I24"/>
    <mergeCell ref="H17:I17"/>
    <mergeCell ref="D17:E17"/>
    <mergeCell ref="D22:E22"/>
    <mergeCell ref="H22:I22"/>
    <mergeCell ref="D18:E18"/>
    <mergeCell ref="H42:I42"/>
    <mergeCell ref="H28:I28"/>
    <mergeCell ref="H38:I38"/>
    <mergeCell ref="H41:I41"/>
    <mergeCell ref="D31:E31"/>
    <mergeCell ref="H29:I29"/>
    <mergeCell ref="A7:A11"/>
    <mergeCell ref="B7:B11"/>
    <mergeCell ref="C7:C11"/>
    <mergeCell ref="A23:A24"/>
    <mergeCell ref="B23:B24"/>
    <mergeCell ref="A19:A20"/>
    <mergeCell ref="B19:B20"/>
    <mergeCell ref="H18:I18"/>
    <mergeCell ref="D19:E19"/>
    <mergeCell ref="H19:I19"/>
    <mergeCell ref="B1:L1"/>
    <mergeCell ref="B3:L3"/>
    <mergeCell ref="B4:L4"/>
    <mergeCell ref="D12:E12"/>
    <mergeCell ref="H12:I12"/>
    <mergeCell ref="J10:J11"/>
    <mergeCell ref="H10:I11"/>
    <mergeCell ref="K7:K11"/>
    <mergeCell ref="L7:L11"/>
    <mergeCell ref="D7:J7"/>
    <mergeCell ref="D53:E53"/>
    <mergeCell ref="H53:I53"/>
    <mergeCell ref="D50:E50"/>
    <mergeCell ref="H50:I50"/>
    <mergeCell ref="D51:E51"/>
    <mergeCell ref="H51:I51"/>
    <mergeCell ref="D52:E52"/>
    <mergeCell ref="H52:I52"/>
    <mergeCell ref="D56:E56"/>
    <mergeCell ref="H56:I56"/>
    <mergeCell ref="D54:E54"/>
    <mergeCell ref="H54:I54"/>
    <mergeCell ref="D55:E55"/>
    <mergeCell ref="H55:I55"/>
    <mergeCell ref="H30:I30"/>
    <mergeCell ref="H33:I33"/>
    <mergeCell ref="A33:A34"/>
    <mergeCell ref="B33:B34"/>
    <mergeCell ref="H31:I31"/>
    <mergeCell ref="D26:E26"/>
    <mergeCell ref="H26:I26"/>
    <mergeCell ref="D28:E28"/>
    <mergeCell ref="D24:E24"/>
    <mergeCell ref="D35:E35"/>
    <mergeCell ref="H35:I35"/>
    <mergeCell ref="L33:L34"/>
    <mergeCell ref="D32:E32"/>
    <mergeCell ref="H32:I32"/>
    <mergeCell ref="D33:E33"/>
    <mergeCell ref="D34:E34"/>
    <mergeCell ref="L23:L24"/>
    <mergeCell ref="L19:L20"/>
    <mergeCell ref="D20:E20"/>
    <mergeCell ref="H20:I20"/>
    <mergeCell ref="D21:E21"/>
    <mergeCell ref="H21:I21"/>
    <mergeCell ref="D27:E27"/>
    <mergeCell ref="H27:I27"/>
    <mergeCell ref="H25:I25"/>
    <mergeCell ref="D23:E23"/>
    <mergeCell ref="H23:I23"/>
    <mergeCell ref="L36:L38"/>
    <mergeCell ref="D37:E37"/>
    <mergeCell ref="H37:I37"/>
    <mergeCell ref="D38:E38"/>
    <mergeCell ref="A36:A38"/>
    <mergeCell ref="B36:B38"/>
    <mergeCell ref="D36:E36"/>
    <mergeCell ref="H36:I36"/>
    <mergeCell ref="A39:A40"/>
    <mergeCell ref="B39:B40"/>
    <mergeCell ref="D39:E39"/>
    <mergeCell ref="H39:I39"/>
    <mergeCell ref="L39:L40"/>
    <mergeCell ref="D40:E40"/>
    <mergeCell ref="H40:I40"/>
  </mergeCells>
  <printOptions/>
  <pageMargins left="0.11811023622047245" right="0.15748031496062992" top="0.1968503937007874" bottom="0.1968503937007874" header="0" footer="0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9"/>
  <sheetViews>
    <sheetView view="pageBreakPreview" zoomScale="89" zoomScaleNormal="86" zoomScaleSheetLayoutView="89" zoomScalePageLayoutView="0" workbookViewId="0" topLeftCell="A5">
      <pane ySplit="8" topLeftCell="A13" activePane="bottomLeft" state="frozen"/>
      <selection pane="topLeft" activeCell="A5" sqref="A5"/>
      <selection pane="bottomLeft" activeCell="C33" sqref="C33"/>
    </sheetView>
  </sheetViews>
  <sheetFormatPr defaultColWidth="9.140625" defaultRowHeight="15"/>
  <cols>
    <col min="1" max="1" width="7.7109375" style="0" customWidth="1"/>
    <col min="2" max="2" width="25.7109375" style="0" customWidth="1"/>
    <col min="3" max="3" width="14.28125" style="0" customWidth="1"/>
    <col min="4" max="4" width="9.28125" style="4" bestFit="1" customWidth="1"/>
    <col min="5" max="5" width="6.7109375" style="4" customWidth="1"/>
    <col min="6" max="6" width="16.28125" style="4" customWidth="1"/>
    <col min="7" max="7" width="14.00390625" style="4" customWidth="1"/>
    <col min="8" max="8" width="9.28125" style="4" bestFit="1" customWidth="1"/>
    <col min="9" max="9" width="4.00390625" style="4" customWidth="1"/>
    <col min="10" max="10" width="14.28125" style="4" customWidth="1"/>
    <col min="11" max="11" width="13.140625" style="4" customWidth="1"/>
    <col min="12" max="12" width="26.8515625" style="4" customWidth="1"/>
  </cols>
  <sheetData>
    <row r="1" spans="2:12" ht="15.75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15.75">
      <c r="B2" s="1"/>
      <c r="C2" s="9"/>
      <c r="D2" s="2"/>
      <c r="E2" s="2"/>
      <c r="F2" s="2"/>
      <c r="G2" s="2"/>
      <c r="H2" s="2"/>
      <c r="I2" s="2"/>
      <c r="J2" s="2"/>
      <c r="K2" s="2"/>
      <c r="L2" s="2"/>
    </row>
    <row r="3" spans="2:12" ht="18.75">
      <c r="B3" s="198" t="s">
        <v>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2:12" ht="38.25" customHeight="1">
      <c r="B4" s="104" t="s">
        <v>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.75">
      <c r="A5" s="7"/>
      <c r="B5" s="3"/>
      <c r="C5" s="3"/>
      <c r="D5" s="3" t="s">
        <v>37</v>
      </c>
      <c r="E5" s="3"/>
      <c r="F5" s="3"/>
      <c r="G5" s="3"/>
      <c r="H5" s="3"/>
      <c r="I5" s="3"/>
      <c r="J5" s="3"/>
      <c r="K5" s="3"/>
      <c r="L5" s="3"/>
    </row>
    <row r="6" spans="1:12" ht="18.75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105" t="s">
        <v>6</v>
      </c>
      <c r="B7" s="106" t="s">
        <v>10</v>
      </c>
      <c r="C7" s="107" t="s">
        <v>11</v>
      </c>
      <c r="D7" s="108" t="s">
        <v>12</v>
      </c>
      <c r="E7" s="109"/>
      <c r="F7" s="109"/>
      <c r="G7" s="109"/>
      <c r="H7" s="109"/>
      <c r="I7" s="109"/>
      <c r="J7" s="110"/>
      <c r="K7" s="111" t="s">
        <v>35</v>
      </c>
      <c r="L7" s="111" t="s">
        <v>36</v>
      </c>
    </row>
    <row r="8" spans="1:12" ht="15.75" customHeight="1">
      <c r="A8" s="105"/>
      <c r="B8" s="106"/>
      <c r="C8" s="107"/>
      <c r="D8" s="114" t="s">
        <v>14</v>
      </c>
      <c r="E8" s="115"/>
      <c r="F8" s="108" t="s">
        <v>13</v>
      </c>
      <c r="G8" s="109"/>
      <c r="H8" s="109"/>
      <c r="I8" s="109"/>
      <c r="J8" s="110"/>
      <c r="K8" s="112"/>
      <c r="L8" s="112"/>
    </row>
    <row r="9" spans="1:12" ht="30" customHeight="1">
      <c r="A9" s="105"/>
      <c r="B9" s="106"/>
      <c r="C9" s="107"/>
      <c r="D9" s="116"/>
      <c r="E9" s="117"/>
      <c r="F9" s="111" t="s">
        <v>15</v>
      </c>
      <c r="G9" s="108" t="s">
        <v>47</v>
      </c>
      <c r="H9" s="109"/>
      <c r="I9" s="109"/>
      <c r="J9" s="110"/>
      <c r="K9" s="112"/>
      <c r="L9" s="112"/>
    </row>
    <row r="10" spans="1:12" ht="54" customHeight="1">
      <c r="A10" s="105"/>
      <c r="B10" s="106"/>
      <c r="C10" s="107"/>
      <c r="D10" s="116"/>
      <c r="E10" s="117"/>
      <c r="F10" s="112"/>
      <c r="G10" s="111" t="s">
        <v>45</v>
      </c>
      <c r="H10" s="121" t="s">
        <v>16</v>
      </c>
      <c r="I10" s="121"/>
      <c r="J10" s="121" t="s">
        <v>46</v>
      </c>
      <c r="K10" s="112"/>
      <c r="L10" s="112"/>
    </row>
    <row r="11" spans="1:12" ht="27" customHeight="1">
      <c r="A11" s="105"/>
      <c r="B11" s="106"/>
      <c r="C11" s="107"/>
      <c r="D11" s="118"/>
      <c r="E11" s="119"/>
      <c r="F11" s="113"/>
      <c r="G11" s="120"/>
      <c r="H11" s="121"/>
      <c r="I11" s="121"/>
      <c r="J11" s="121"/>
      <c r="K11" s="113"/>
      <c r="L11" s="113"/>
    </row>
    <row r="12" spans="1:12" ht="15.75">
      <c r="A12" s="15">
        <v>1</v>
      </c>
      <c r="B12" s="6">
        <v>2</v>
      </c>
      <c r="C12" s="6">
        <v>3</v>
      </c>
      <c r="D12" s="122">
        <v>4</v>
      </c>
      <c r="E12" s="123"/>
      <c r="F12" s="5">
        <v>5</v>
      </c>
      <c r="G12" s="5"/>
      <c r="H12" s="122">
        <v>6</v>
      </c>
      <c r="I12" s="123"/>
      <c r="J12" s="35"/>
      <c r="K12" s="35"/>
      <c r="L12" s="5">
        <v>7</v>
      </c>
    </row>
    <row r="13" spans="1:12" ht="48" customHeight="1">
      <c r="A13" s="30" t="s">
        <v>8</v>
      </c>
      <c r="B13" s="48" t="s">
        <v>48</v>
      </c>
      <c r="C13" s="39" t="s">
        <v>38</v>
      </c>
      <c r="D13" s="183">
        <f>SUM(D14:E16)</f>
        <v>9741.692</v>
      </c>
      <c r="E13" s="184"/>
      <c r="F13" s="56">
        <f>SUM(F14:F16)</f>
        <v>9741.692</v>
      </c>
      <c r="G13" s="54">
        <v>0</v>
      </c>
      <c r="H13" s="199">
        <v>0</v>
      </c>
      <c r="I13" s="211"/>
      <c r="J13" s="55">
        <v>0</v>
      </c>
      <c r="K13" s="36"/>
      <c r="L13" s="36"/>
    </row>
    <row r="14" spans="1:12" ht="21" customHeight="1">
      <c r="A14" s="30"/>
      <c r="B14" s="37"/>
      <c r="C14" s="39" t="s">
        <v>23</v>
      </c>
      <c r="D14" s="202">
        <f>SUM(F14:L14)</f>
        <v>4241.692</v>
      </c>
      <c r="E14" s="202"/>
      <c r="F14" s="39">
        <f>F17+F18+F19+F21+F22</f>
        <v>4241.692</v>
      </c>
      <c r="G14" s="52">
        <v>0</v>
      </c>
      <c r="H14" s="185">
        <v>0</v>
      </c>
      <c r="I14" s="210"/>
      <c r="J14" s="53">
        <v>0</v>
      </c>
      <c r="K14" s="36"/>
      <c r="L14" s="36"/>
    </row>
    <row r="15" spans="1:12" ht="23.25" customHeight="1">
      <c r="A15" s="30"/>
      <c r="B15" s="37"/>
      <c r="C15" s="39" t="s">
        <v>18</v>
      </c>
      <c r="D15" s="203">
        <v>2000</v>
      </c>
      <c r="E15" s="204"/>
      <c r="F15" s="39">
        <f>F23+F25</f>
        <v>2000</v>
      </c>
      <c r="G15" s="52">
        <v>0</v>
      </c>
      <c r="H15" s="185">
        <v>0</v>
      </c>
      <c r="I15" s="210"/>
      <c r="J15" s="53">
        <v>0</v>
      </c>
      <c r="K15" s="36"/>
      <c r="L15" s="36"/>
    </row>
    <row r="16" spans="1:12" ht="24" customHeight="1">
      <c r="A16" s="30"/>
      <c r="B16" s="37"/>
      <c r="C16" s="39" t="s">
        <v>28</v>
      </c>
      <c r="D16" s="202">
        <f>SUM(F16:L16)</f>
        <v>3500</v>
      </c>
      <c r="E16" s="202"/>
      <c r="F16" s="39">
        <f>F20+F24+F26+F27+F28</f>
        <v>3500</v>
      </c>
      <c r="G16" s="52">
        <v>0</v>
      </c>
      <c r="H16" s="185">
        <v>0</v>
      </c>
      <c r="I16" s="210"/>
      <c r="J16" s="53">
        <v>0</v>
      </c>
      <c r="K16" s="36"/>
      <c r="L16" s="36"/>
    </row>
    <row r="17" spans="1:12" ht="90.75" customHeight="1">
      <c r="A17" s="12" t="s">
        <v>7</v>
      </c>
      <c r="B17" s="31" t="s">
        <v>24</v>
      </c>
      <c r="C17" s="19" t="s">
        <v>23</v>
      </c>
      <c r="D17" s="175">
        <f>SUM(F17:L17)</f>
        <v>3120</v>
      </c>
      <c r="E17" s="176"/>
      <c r="F17" s="24">
        <v>3120</v>
      </c>
      <c r="G17" s="24">
        <v>0</v>
      </c>
      <c r="H17" s="175">
        <v>0</v>
      </c>
      <c r="I17" s="176"/>
      <c r="J17" s="24">
        <v>0</v>
      </c>
      <c r="K17" s="18" t="s">
        <v>39</v>
      </c>
      <c r="L17" s="31" t="s">
        <v>66</v>
      </c>
    </row>
    <row r="18" spans="1:12" ht="93" customHeight="1">
      <c r="A18" s="11" t="s">
        <v>20</v>
      </c>
      <c r="B18" s="32" t="s">
        <v>2</v>
      </c>
      <c r="C18" s="19" t="s">
        <v>23</v>
      </c>
      <c r="D18" s="175">
        <f>SUM(F18:L18)</f>
        <v>35.399</v>
      </c>
      <c r="E18" s="176"/>
      <c r="F18" s="60">
        <v>35.399</v>
      </c>
      <c r="G18" s="24">
        <v>0</v>
      </c>
      <c r="H18" s="175">
        <v>0</v>
      </c>
      <c r="I18" s="176"/>
      <c r="J18" s="24">
        <v>0</v>
      </c>
      <c r="K18" s="18" t="s">
        <v>39</v>
      </c>
      <c r="L18" s="31" t="s">
        <v>63</v>
      </c>
    </row>
    <row r="19" spans="1:12" ht="81.75" customHeight="1">
      <c r="A19" s="133" t="s">
        <v>22</v>
      </c>
      <c r="B19" s="135" t="s">
        <v>3</v>
      </c>
      <c r="C19" s="19" t="s">
        <v>23</v>
      </c>
      <c r="D19" s="175">
        <f>SUM(F19:L19)</f>
        <v>286.293</v>
      </c>
      <c r="E19" s="176"/>
      <c r="F19" s="60">
        <v>286.293</v>
      </c>
      <c r="G19" s="24">
        <v>0</v>
      </c>
      <c r="H19" s="175">
        <v>0</v>
      </c>
      <c r="I19" s="176"/>
      <c r="J19" s="24">
        <v>0</v>
      </c>
      <c r="K19" s="18" t="s">
        <v>39</v>
      </c>
      <c r="L19" s="188" t="s">
        <v>62</v>
      </c>
    </row>
    <row r="20" spans="1:12" ht="81.75" customHeight="1">
      <c r="A20" s="134"/>
      <c r="B20" s="136"/>
      <c r="C20" s="19" t="s">
        <v>28</v>
      </c>
      <c r="D20" s="175">
        <v>1000</v>
      </c>
      <c r="E20" s="214"/>
      <c r="F20" s="24">
        <v>1000</v>
      </c>
      <c r="G20" s="24">
        <v>0</v>
      </c>
      <c r="H20" s="175">
        <v>0</v>
      </c>
      <c r="I20" s="176"/>
      <c r="J20" s="24">
        <v>0</v>
      </c>
      <c r="K20" s="18" t="s">
        <v>39</v>
      </c>
      <c r="L20" s="189"/>
    </row>
    <row r="21" spans="1:12" ht="81.75" customHeight="1">
      <c r="A21" s="11" t="s">
        <v>49</v>
      </c>
      <c r="B21" s="32" t="s">
        <v>27</v>
      </c>
      <c r="C21" s="19" t="s">
        <v>23</v>
      </c>
      <c r="D21" s="175">
        <f>SUM(F21:L21)</f>
        <v>583.104</v>
      </c>
      <c r="E21" s="176"/>
      <c r="F21" s="60">
        <v>583.104</v>
      </c>
      <c r="G21" s="24">
        <v>0</v>
      </c>
      <c r="H21" s="175">
        <v>0</v>
      </c>
      <c r="I21" s="176"/>
      <c r="J21" s="24">
        <v>0</v>
      </c>
      <c r="K21" s="18" t="s">
        <v>39</v>
      </c>
      <c r="L21" s="31" t="s">
        <v>61</v>
      </c>
    </row>
    <row r="22" spans="1:12" ht="81.75" customHeight="1">
      <c r="A22" s="11" t="s">
        <v>50</v>
      </c>
      <c r="B22" s="32" t="s">
        <v>4</v>
      </c>
      <c r="C22" s="19" t="s">
        <v>23</v>
      </c>
      <c r="D22" s="175">
        <f>SUM(F22:L22)</f>
        <v>216.896</v>
      </c>
      <c r="E22" s="176"/>
      <c r="F22" s="60">
        <v>216.896</v>
      </c>
      <c r="G22" s="24">
        <v>0</v>
      </c>
      <c r="H22" s="175">
        <v>0</v>
      </c>
      <c r="I22" s="176"/>
      <c r="J22" s="24">
        <v>0</v>
      </c>
      <c r="K22" s="18" t="s">
        <v>39</v>
      </c>
      <c r="L22" s="31" t="s">
        <v>42</v>
      </c>
    </row>
    <row r="23" spans="1:12" ht="81" customHeight="1">
      <c r="A23" s="139" t="s">
        <v>51</v>
      </c>
      <c r="B23" s="148" t="s">
        <v>17</v>
      </c>
      <c r="C23" s="19" t="s">
        <v>18</v>
      </c>
      <c r="D23" s="175">
        <f>SUM(F23:L23)</f>
        <v>1000</v>
      </c>
      <c r="E23" s="176"/>
      <c r="F23" s="24">
        <v>1000</v>
      </c>
      <c r="G23" s="24">
        <v>0</v>
      </c>
      <c r="H23" s="175">
        <v>0</v>
      </c>
      <c r="I23" s="176"/>
      <c r="J23" s="24">
        <v>0</v>
      </c>
      <c r="K23" s="18" t="s">
        <v>39</v>
      </c>
      <c r="L23" s="188" t="s">
        <v>64</v>
      </c>
    </row>
    <row r="24" spans="1:12" ht="81.75" customHeight="1">
      <c r="A24" s="140"/>
      <c r="B24" s="154"/>
      <c r="C24" s="19" t="s">
        <v>28</v>
      </c>
      <c r="D24" s="182">
        <v>1000</v>
      </c>
      <c r="E24" s="102"/>
      <c r="F24" s="24">
        <v>1000</v>
      </c>
      <c r="G24" s="24">
        <v>0</v>
      </c>
      <c r="H24" s="175">
        <v>0</v>
      </c>
      <c r="I24" s="176"/>
      <c r="J24" s="24">
        <v>0</v>
      </c>
      <c r="K24" s="18" t="s">
        <v>39</v>
      </c>
      <c r="L24" s="189"/>
    </row>
    <row r="25" spans="1:12" ht="80.25" customHeight="1">
      <c r="A25" s="38" t="s">
        <v>52</v>
      </c>
      <c r="B25" s="18" t="s">
        <v>19</v>
      </c>
      <c r="C25" s="19" t="s">
        <v>18</v>
      </c>
      <c r="D25" s="175">
        <f>SUM(F25:L25)</f>
        <v>1000</v>
      </c>
      <c r="E25" s="176"/>
      <c r="F25" s="24">
        <v>1000</v>
      </c>
      <c r="G25" s="24">
        <v>0</v>
      </c>
      <c r="H25" s="175">
        <v>0</v>
      </c>
      <c r="I25" s="176"/>
      <c r="J25" s="24">
        <v>0</v>
      </c>
      <c r="K25" s="18" t="s">
        <v>39</v>
      </c>
      <c r="L25" s="31" t="s">
        <v>65</v>
      </c>
    </row>
    <row r="26" spans="1:12" ht="80.25" customHeight="1">
      <c r="A26" s="11" t="s">
        <v>53</v>
      </c>
      <c r="B26" s="18" t="s">
        <v>32</v>
      </c>
      <c r="C26" s="19" t="s">
        <v>28</v>
      </c>
      <c r="D26" s="175">
        <v>500</v>
      </c>
      <c r="E26" s="176"/>
      <c r="F26" s="24">
        <v>500</v>
      </c>
      <c r="G26" s="24">
        <v>0</v>
      </c>
      <c r="H26" s="175">
        <v>0</v>
      </c>
      <c r="I26" s="176"/>
      <c r="J26" s="24">
        <v>0</v>
      </c>
      <c r="K26" s="18" t="s">
        <v>39</v>
      </c>
      <c r="L26" s="31" t="s">
        <v>73</v>
      </c>
    </row>
    <row r="27" spans="1:12" ht="80.25" customHeight="1">
      <c r="A27" s="11" t="s">
        <v>54</v>
      </c>
      <c r="B27" s="18" t="s">
        <v>33</v>
      </c>
      <c r="C27" s="19" t="s">
        <v>28</v>
      </c>
      <c r="D27" s="175">
        <v>500</v>
      </c>
      <c r="E27" s="176"/>
      <c r="F27" s="24">
        <v>500</v>
      </c>
      <c r="G27" s="24">
        <v>0</v>
      </c>
      <c r="H27" s="175">
        <v>0</v>
      </c>
      <c r="I27" s="176"/>
      <c r="J27" s="24">
        <v>0</v>
      </c>
      <c r="K27" s="18" t="s">
        <v>39</v>
      </c>
      <c r="L27" s="31" t="s">
        <v>72</v>
      </c>
    </row>
    <row r="28" spans="1:12" ht="80.25" customHeight="1">
      <c r="A28" s="11" t="s">
        <v>55</v>
      </c>
      <c r="B28" s="18" t="s">
        <v>34</v>
      </c>
      <c r="C28" s="19" t="s">
        <v>28</v>
      </c>
      <c r="D28" s="175">
        <v>500</v>
      </c>
      <c r="E28" s="176"/>
      <c r="F28" s="60">
        <v>500</v>
      </c>
      <c r="G28" s="24">
        <v>0</v>
      </c>
      <c r="H28" s="175">
        <v>0</v>
      </c>
      <c r="I28" s="176"/>
      <c r="J28" s="24">
        <v>0</v>
      </c>
      <c r="K28" s="18" t="s">
        <v>39</v>
      </c>
      <c r="L28" s="31" t="s">
        <v>67</v>
      </c>
    </row>
    <row r="29" spans="1:12" ht="80.25" customHeight="1">
      <c r="A29" s="30" t="s">
        <v>9</v>
      </c>
      <c r="B29" s="48" t="s">
        <v>74</v>
      </c>
      <c r="C29" s="39" t="s">
        <v>38</v>
      </c>
      <c r="D29" s="183">
        <f>SUM(F29:J29)</f>
        <v>327287.96900000004</v>
      </c>
      <c r="E29" s="184"/>
      <c r="F29" s="56">
        <f>F30+F31+F32</f>
        <v>136507.529</v>
      </c>
      <c r="G29" s="54">
        <v>0</v>
      </c>
      <c r="H29" s="199">
        <f>H30+H31+H32</f>
        <v>6000</v>
      </c>
      <c r="I29" s="211"/>
      <c r="J29" s="55">
        <f>J30+J31+J32</f>
        <v>184780.44</v>
      </c>
      <c r="K29" s="18"/>
      <c r="L29" s="31"/>
    </row>
    <row r="30" spans="1:12" ht="23.25" customHeight="1">
      <c r="A30" s="30"/>
      <c r="B30" s="37"/>
      <c r="C30" s="39" t="s">
        <v>23</v>
      </c>
      <c r="D30" s="183">
        <f>SUM(F30:J30)</f>
        <v>135007.529</v>
      </c>
      <c r="E30" s="184"/>
      <c r="F30" s="39">
        <f>F33+F35+F36</f>
        <v>20007.529000000002</v>
      </c>
      <c r="G30" s="52">
        <v>0</v>
      </c>
      <c r="H30" s="185">
        <v>0</v>
      </c>
      <c r="I30" s="210"/>
      <c r="J30" s="53">
        <f>J36</f>
        <v>115000</v>
      </c>
      <c r="K30" s="18"/>
      <c r="L30" s="31"/>
    </row>
    <row r="31" spans="1:12" ht="21.75" customHeight="1">
      <c r="A31" s="30"/>
      <c r="B31" s="37"/>
      <c r="C31" s="39" t="s">
        <v>18</v>
      </c>
      <c r="D31" s="183">
        <f>SUM(F31:J31)</f>
        <v>123372.44</v>
      </c>
      <c r="E31" s="184"/>
      <c r="F31" s="39">
        <f>F34+F37+F39</f>
        <v>56800</v>
      </c>
      <c r="G31" s="52">
        <v>0</v>
      </c>
      <c r="H31" s="185">
        <f>H37+H39</f>
        <v>6000</v>
      </c>
      <c r="I31" s="210"/>
      <c r="J31" s="53">
        <f>J37</f>
        <v>60572.44</v>
      </c>
      <c r="K31" s="34"/>
      <c r="L31" s="20"/>
    </row>
    <row r="32" spans="1:12" ht="21" customHeight="1">
      <c r="A32" s="30"/>
      <c r="B32" s="37"/>
      <c r="C32" s="39" t="s">
        <v>28</v>
      </c>
      <c r="D32" s="183">
        <f>SUM(F32:J32)</f>
        <v>68908</v>
      </c>
      <c r="E32" s="184"/>
      <c r="F32" s="39">
        <f>F38+F40+F41+F42</f>
        <v>59700</v>
      </c>
      <c r="G32" s="52">
        <v>0</v>
      </c>
      <c r="H32" s="185">
        <v>0</v>
      </c>
      <c r="I32" s="210"/>
      <c r="J32" s="53">
        <f>J40</f>
        <v>9208</v>
      </c>
      <c r="K32" s="33"/>
      <c r="L32" s="20"/>
    </row>
    <row r="33" spans="1:12" ht="45" customHeight="1">
      <c r="A33" s="133" t="s">
        <v>40</v>
      </c>
      <c r="B33" s="148" t="s">
        <v>25</v>
      </c>
      <c r="C33" s="19" t="s">
        <v>23</v>
      </c>
      <c r="D33" s="175">
        <f aca="true" t="shared" si="0" ref="D33:D41">SUM(F33:L33)</f>
        <v>14727</v>
      </c>
      <c r="E33" s="176"/>
      <c r="F33" s="24">
        <v>14727</v>
      </c>
      <c r="G33" s="24">
        <v>0</v>
      </c>
      <c r="H33" s="175">
        <v>0</v>
      </c>
      <c r="I33" s="176"/>
      <c r="J33" s="19">
        <v>0</v>
      </c>
      <c r="K33" s="18" t="s">
        <v>39</v>
      </c>
      <c r="L33" s="155" t="s">
        <v>68</v>
      </c>
    </row>
    <row r="34" spans="1:12" ht="42" customHeight="1">
      <c r="A34" s="134"/>
      <c r="B34" s="154"/>
      <c r="C34" s="19" t="s">
        <v>18</v>
      </c>
      <c r="D34" s="175">
        <f t="shared" si="0"/>
        <v>42272.44</v>
      </c>
      <c r="E34" s="176"/>
      <c r="F34" s="24">
        <v>42272.44</v>
      </c>
      <c r="G34" s="24">
        <v>0</v>
      </c>
      <c r="H34" s="175">
        <v>0</v>
      </c>
      <c r="I34" s="176"/>
      <c r="J34" s="19">
        <v>0</v>
      </c>
      <c r="K34" s="18" t="s">
        <v>39</v>
      </c>
      <c r="L34" s="156"/>
    </row>
    <row r="35" spans="1:12" ht="60.75" customHeight="1">
      <c r="A35" s="11" t="s">
        <v>56</v>
      </c>
      <c r="B35" s="32" t="s">
        <v>3</v>
      </c>
      <c r="C35" s="19" t="s">
        <v>23</v>
      </c>
      <c r="D35" s="175">
        <f t="shared" si="0"/>
        <v>280.529</v>
      </c>
      <c r="E35" s="176"/>
      <c r="F35" s="60">
        <v>280.529</v>
      </c>
      <c r="G35" s="24">
        <v>0</v>
      </c>
      <c r="H35" s="175">
        <v>0</v>
      </c>
      <c r="I35" s="176"/>
      <c r="J35" s="19">
        <v>0</v>
      </c>
      <c r="K35" s="18" t="s">
        <v>39</v>
      </c>
      <c r="L35" s="41" t="s">
        <v>69</v>
      </c>
    </row>
    <row r="36" spans="1:12" ht="42" customHeight="1">
      <c r="A36" s="133" t="s">
        <v>57</v>
      </c>
      <c r="B36" s="158" t="s">
        <v>29</v>
      </c>
      <c r="C36" s="19" t="s">
        <v>23</v>
      </c>
      <c r="D36" s="175">
        <f t="shared" si="0"/>
        <v>120000</v>
      </c>
      <c r="E36" s="176"/>
      <c r="F36" s="60">
        <v>5000</v>
      </c>
      <c r="G36" s="60">
        <v>0</v>
      </c>
      <c r="H36" s="175">
        <v>0</v>
      </c>
      <c r="I36" s="176"/>
      <c r="J36" s="60">
        <v>115000</v>
      </c>
      <c r="K36" s="18" t="s">
        <v>39</v>
      </c>
      <c r="L36" s="155" t="s">
        <v>70</v>
      </c>
    </row>
    <row r="37" spans="1:12" ht="42" customHeight="1">
      <c r="A37" s="157"/>
      <c r="B37" s="159"/>
      <c r="C37" s="19" t="s">
        <v>18</v>
      </c>
      <c r="D37" s="175">
        <f t="shared" si="0"/>
        <v>80000</v>
      </c>
      <c r="E37" s="176"/>
      <c r="F37" s="60">
        <v>14427.56</v>
      </c>
      <c r="G37" s="60">
        <v>0</v>
      </c>
      <c r="H37" s="175">
        <v>5000</v>
      </c>
      <c r="I37" s="176"/>
      <c r="J37" s="60">
        <v>60572.44</v>
      </c>
      <c r="K37" s="18" t="s">
        <v>39</v>
      </c>
      <c r="L37" s="161"/>
    </row>
    <row r="38" spans="1:12" ht="42" customHeight="1">
      <c r="A38" s="134"/>
      <c r="B38" s="160"/>
      <c r="C38" s="19" t="s">
        <v>28</v>
      </c>
      <c r="D38" s="175">
        <f t="shared" si="0"/>
        <v>23757</v>
      </c>
      <c r="E38" s="176"/>
      <c r="F38" s="60">
        <v>23757</v>
      </c>
      <c r="G38" s="60">
        <v>0</v>
      </c>
      <c r="H38" s="175">
        <v>0</v>
      </c>
      <c r="I38" s="176"/>
      <c r="J38" s="60">
        <v>0</v>
      </c>
      <c r="K38" s="18" t="s">
        <v>39</v>
      </c>
      <c r="L38" s="156"/>
    </row>
    <row r="39" spans="1:12" ht="42" customHeight="1">
      <c r="A39" s="133" t="s">
        <v>58</v>
      </c>
      <c r="B39" s="163" t="s">
        <v>30</v>
      </c>
      <c r="C39" s="19" t="s">
        <v>18</v>
      </c>
      <c r="D39" s="175">
        <f t="shared" si="0"/>
        <v>1100</v>
      </c>
      <c r="E39" s="176"/>
      <c r="F39" s="60">
        <v>100</v>
      </c>
      <c r="G39" s="60">
        <v>0</v>
      </c>
      <c r="H39" s="175">
        <v>1000</v>
      </c>
      <c r="I39" s="176"/>
      <c r="J39" s="60">
        <v>0</v>
      </c>
      <c r="K39" s="18" t="s">
        <v>39</v>
      </c>
      <c r="L39" s="155" t="s">
        <v>70</v>
      </c>
    </row>
    <row r="40" spans="1:12" ht="42" customHeight="1">
      <c r="A40" s="134"/>
      <c r="B40" s="142"/>
      <c r="C40" s="19" t="s">
        <v>28</v>
      </c>
      <c r="D40" s="175">
        <f t="shared" si="0"/>
        <v>41151</v>
      </c>
      <c r="E40" s="176"/>
      <c r="F40" s="60">
        <v>31943</v>
      </c>
      <c r="G40" s="60">
        <v>0</v>
      </c>
      <c r="H40" s="175">
        <v>0</v>
      </c>
      <c r="I40" s="176"/>
      <c r="J40" s="60">
        <v>9208</v>
      </c>
      <c r="K40" s="18" t="s">
        <v>39</v>
      </c>
      <c r="L40" s="156"/>
    </row>
    <row r="41" spans="1:12" ht="58.5" customHeight="1">
      <c r="A41" s="11" t="s">
        <v>59</v>
      </c>
      <c r="B41" s="18" t="s">
        <v>31</v>
      </c>
      <c r="C41" s="19" t="s">
        <v>28</v>
      </c>
      <c r="D41" s="175">
        <f t="shared" si="0"/>
        <v>3000</v>
      </c>
      <c r="E41" s="176"/>
      <c r="F41" s="24">
        <v>3000</v>
      </c>
      <c r="G41" s="24">
        <v>0</v>
      </c>
      <c r="H41" s="175">
        <v>0</v>
      </c>
      <c r="I41" s="176"/>
      <c r="J41" s="19">
        <v>0</v>
      </c>
      <c r="K41" s="18" t="s">
        <v>39</v>
      </c>
      <c r="L41" s="41" t="s">
        <v>71</v>
      </c>
    </row>
    <row r="42" spans="1:12" ht="53.25" customHeight="1">
      <c r="A42" s="11" t="s">
        <v>60</v>
      </c>
      <c r="B42" s="32" t="s">
        <v>2</v>
      </c>
      <c r="C42" s="19" t="s">
        <v>28</v>
      </c>
      <c r="D42" s="175">
        <v>1000</v>
      </c>
      <c r="E42" s="176"/>
      <c r="F42" s="60">
        <v>1000</v>
      </c>
      <c r="G42" s="60">
        <v>0</v>
      </c>
      <c r="H42" s="175">
        <v>0</v>
      </c>
      <c r="I42" s="176"/>
      <c r="J42" s="61">
        <v>0</v>
      </c>
      <c r="K42" s="18" t="s">
        <v>39</v>
      </c>
      <c r="L42" s="41" t="s">
        <v>69</v>
      </c>
    </row>
    <row r="43" spans="1:12" ht="35.25" customHeight="1">
      <c r="A43" s="30" t="s">
        <v>26</v>
      </c>
      <c r="B43" s="48" t="s">
        <v>5</v>
      </c>
      <c r="C43" s="39" t="s">
        <v>38</v>
      </c>
      <c r="D43" s="183">
        <f>SUM(D44:E46)</f>
        <v>10328</v>
      </c>
      <c r="E43" s="206"/>
      <c r="F43" s="56">
        <f>SUM(F44:F46)</f>
        <v>10328</v>
      </c>
      <c r="G43" s="50">
        <v>0</v>
      </c>
      <c r="H43" s="200">
        <v>0</v>
      </c>
      <c r="I43" s="201"/>
      <c r="J43" s="51">
        <v>0</v>
      </c>
      <c r="K43" s="34"/>
      <c r="L43" s="20"/>
    </row>
    <row r="44" spans="1:12" ht="20.25" customHeight="1">
      <c r="A44" s="30"/>
      <c r="B44" s="37"/>
      <c r="C44" s="39" t="s">
        <v>23</v>
      </c>
      <c r="D44" s="202">
        <v>0</v>
      </c>
      <c r="E44" s="202"/>
      <c r="F44" s="39">
        <v>0</v>
      </c>
      <c r="G44" s="52">
        <v>0</v>
      </c>
      <c r="H44" s="185">
        <v>0</v>
      </c>
      <c r="I44" s="210"/>
      <c r="J44" s="53">
        <v>0</v>
      </c>
      <c r="K44" s="34"/>
      <c r="L44" s="20"/>
    </row>
    <row r="45" spans="1:12" ht="28.5" customHeight="1">
      <c r="A45" s="47"/>
      <c r="B45" s="18"/>
      <c r="C45" s="39" t="s">
        <v>18</v>
      </c>
      <c r="D45" s="203">
        <v>10328</v>
      </c>
      <c r="E45" s="204"/>
      <c r="F45" s="39">
        <v>10328</v>
      </c>
      <c r="G45" s="52">
        <v>0</v>
      </c>
      <c r="H45" s="185">
        <v>0</v>
      </c>
      <c r="I45" s="210"/>
      <c r="J45" s="53">
        <v>0</v>
      </c>
      <c r="K45" s="46"/>
      <c r="L45" s="20"/>
    </row>
    <row r="46" spans="1:12" ht="16.5" customHeight="1">
      <c r="A46" s="30"/>
      <c r="B46" s="37"/>
      <c r="C46" s="39" t="s">
        <v>28</v>
      </c>
      <c r="D46" s="202">
        <v>0</v>
      </c>
      <c r="E46" s="202"/>
      <c r="F46" s="39">
        <v>0</v>
      </c>
      <c r="G46" s="52">
        <v>0</v>
      </c>
      <c r="H46" s="185">
        <v>0</v>
      </c>
      <c r="I46" s="210"/>
      <c r="J46" s="53">
        <v>0</v>
      </c>
      <c r="K46" s="34"/>
      <c r="L46" s="20"/>
    </row>
    <row r="47" spans="1:12" ht="64.5" customHeight="1">
      <c r="A47" s="11" t="s">
        <v>41</v>
      </c>
      <c r="B47" s="18" t="s">
        <v>21</v>
      </c>
      <c r="C47" s="19" t="s">
        <v>18</v>
      </c>
      <c r="D47" s="175">
        <v>10328</v>
      </c>
      <c r="E47" s="176"/>
      <c r="F47" s="24">
        <v>10328</v>
      </c>
      <c r="G47" s="24">
        <v>0</v>
      </c>
      <c r="H47" s="175">
        <v>0</v>
      </c>
      <c r="I47" s="176"/>
      <c r="J47" s="19">
        <v>0</v>
      </c>
      <c r="K47" s="46" t="s">
        <v>44</v>
      </c>
      <c r="L47" s="41" t="s">
        <v>68</v>
      </c>
    </row>
    <row r="48" spans="1:12" s="10" customFormat="1" ht="19.5" customHeight="1">
      <c r="A48" s="11"/>
      <c r="B48" s="40"/>
      <c r="C48" s="24"/>
      <c r="D48" s="212"/>
      <c r="E48" s="102"/>
      <c r="F48" s="24"/>
      <c r="G48" s="49"/>
      <c r="H48" s="182"/>
      <c r="I48" s="213"/>
      <c r="J48" s="62"/>
      <c r="K48" s="45"/>
      <c r="L48" s="43"/>
    </row>
    <row r="49" spans="1:12" s="10" customFormat="1" ht="19.5" customHeight="1">
      <c r="A49" s="11"/>
      <c r="B49" s="21" t="s">
        <v>43</v>
      </c>
      <c r="C49" s="42" t="s">
        <v>38</v>
      </c>
      <c r="D49" s="192">
        <f>D43+D29+D13</f>
        <v>347357.661</v>
      </c>
      <c r="E49" s="193"/>
      <c r="F49" s="59">
        <f>F43+F29+F13</f>
        <v>156577.22100000002</v>
      </c>
      <c r="G49" s="57">
        <f>G43+G29+G13</f>
        <v>0</v>
      </c>
      <c r="H49" s="194">
        <f>H43+H29+H13</f>
        <v>6000</v>
      </c>
      <c r="I49" s="195"/>
      <c r="J49" s="58">
        <f>J43+J29+J13</f>
        <v>184780.44</v>
      </c>
      <c r="K49" s="44"/>
      <c r="L49" s="43"/>
    </row>
    <row r="50" spans="1:12" s="10" customFormat="1" ht="19.5" customHeight="1">
      <c r="A50" s="11"/>
      <c r="B50" s="18"/>
      <c r="C50" s="42" t="s">
        <v>23</v>
      </c>
      <c r="D50" s="192">
        <f>D44+D30+D14</f>
        <v>139249.22100000002</v>
      </c>
      <c r="E50" s="193"/>
      <c r="F50" s="59">
        <f aca="true" t="shared" si="1" ref="F50:H52">F44+F30+F14</f>
        <v>24249.221</v>
      </c>
      <c r="G50" s="57">
        <f t="shared" si="1"/>
        <v>0</v>
      </c>
      <c r="H50" s="194">
        <f t="shared" si="1"/>
        <v>0</v>
      </c>
      <c r="I50" s="195"/>
      <c r="J50" s="58">
        <f>J44+J30+J14</f>
        <v>115000</v>
      </c>
      <c r="K50" s="44"/>
      <c r="L50" s="43"/>
    </row>
    <row r="51" spans="1:12" s="10" customFormat="1" ht="19.5" customHeight="1">
      <c r="A51" s="11"/>
      <c r="B51" s="18"/>
      <c r="C51" s="42" t="s">
        <v>18</v>
      </c>
      <c r="D51" s="192">
        <f>D45+D31+D15</f>
        <v>135700.44</v>
      </c>
      <c r="E51" s="193"/>
      <c r="F51" s="59">
        <f t="shared" si="1"/>
        <v>69128</v>
      </c>
      <c r="G51" s="57">
        <f t="shared" si="1"/>
        <v>0</v>
      </c>
      <c r="H51" s="194">
        <f t="shared" si="1"/>
        <v>6000</v>
      </c>
      <c r="I51" s="195"/>
      <c r="J51" s="58">
        <f>J45+J31+J15</f>
        <v>60572.44</v>
      </c>
      <c r="K51" s="44"/>
      <c r="L51" s="43"/>
    </row>
    <row r="52" spans="1:12" s="10" customFormat="1" ht="19.5" customHeight="1">
      <c r="A52" s="11"/>
      <c r="B52" s="18"/>
      <c r="C52" s="42" t="s">
        <v>28</v>
      </c>
      <c r="D52" s="192">
        <f>D46+D32+D16</f>
        <v>72408</v>
      </c>
      <c r="E52" s="193"/>
      <c r="F52" s="59">
        <f t="shared" si="1"/>
        <v>63200</v>
      </c>
      <c r="G52" s="57">
        <f t="shared" si="1"/>
        <v>0</v>
      </c>
      <c r="H52" s="194">
        <f t="shared" si="1"/>
        <v>0</v>
      </c>
      <c r="I52" s="195"/>
      <c r="J52" s="58">
        <f>J46+J32+J16</f>
        <v>9208</v>
      </c>
      <c r="K52" s="44"/>
      <c r="L52" s="43"/>
    </row>
    <row r="53" spans="1:12" s="10" customFormat="1" ht="19.5" customHeight="1">
      <c r="A53" s="29"/>
      <c r="B53" s="25"/>
      <c r="C53" s="26"/>
      <c r="D53" s="63"/>
      <c r="E53" s="64"/>
      <c r="F53" s="63"/>
      <c r="G53" s="63"/>
      <c r="H53" s="63"/>
      <c r="I53" s="64"/>
      <c r="J53" s="64"/>
      <c r="K53" s="28"/>
      <c r="L53" s="27"/>
    </row>
    <row r="54" spans="1:12" ht="15">
      <c r="A54" s="14"/>
      <c r="B54" s="22"/>
      <c r="C54" s="22"/>
      <c r="D54" s="65"/>
      <c r="E54" s="65"/>
      <c r="F54" s="65"/>
      <c r="G54" s="65"/>
      <c r="H54" s="65"/>
      <c r="I54" s="65"/>
      <c r="J54" s="65"/>
      <c r="K54" s="23"/>
      <c r="L54" s="23"/>
    </row>
    <row r="55" spans="1:12" s="7" customFormat="1" ht="15">
      <c r="A55" s="14"/>
      <c r="B55" s="22"/>
      <c r="C55" s="22"/>
      <c r="D55" s="65"/>
      <c r="E55" s="65"/>
      <c r="F55" s="65"/>
      <c r="G55" s="65"/>
      <c r="H55" s="65"/>
      <c r="I55" s="65"/>
      <c r="J55" s="66"/>
      <c r="K55" s="23"/>
      <c r="L55" s="23"/>
    </row>
    <row r="56" spans="1:12" s="7" customFormat="1" ht="15">
      <c r="A56" s="14"/>
      <c r="B56" s="22"/>
      <c r="C56" s="22"/>
      <c r="D56" s="65"/>
      <c r="E56" s="65"/>
      <c r="F56" s="65"/>
      <c r="G56" s="65"/>
      <c r="H56" s="65"/>
      <c r="I56" s="65"/>
      <c r="J56" s="65"/>
      <c r="K56" s="23"/>
      <c r="L56" s="23"/>
    </row>
    <row r="57" spans="1:12" s="7" customFormat="1" ht="15">
      <c r="A57" s="14"/>
      <c r="B57" s="22"/>
      <c r="C57" s="22"/>
      <c r="D57" s="65"/>
      <c r="E57" s="65"/>
      <c r="F57" s="65"/>
      <c r="G57" s="65"/>
      <c r="H57" s="65"/>
      <c r="I57" s="65"/>
      <c r="J57" s="65"/>
      <c r="K57" s="23"/>
      <c r="L57" s="23"/>
    </row>
    <row r="58" spans="1:12" s="7" customFormat="1" ht="15">
      <c r="A58" s="14"/>
      <c r="B58" s="22"/>
      <c r="C58" s="22"/>
      <c r="D58" s="65"/>
      <c r="E58" s="65"/>
      <c r="F58" s="65"/>
      <c r="G58" s="65"/>
      <c r="H58" s="65"/>
      <c r="I58" s="65"/>
      <c r="J58" s="65"/>
      <c r="K58" s="23"/>
      <c r="L58" s="23"/>
    </row>
    <row r="59" spans="1:12" s="7" customFormat="1" ht="15">
      <c r="A59" s="13"/>
      <c r="B59" s="22"/>
      <c r="C59" s="22"/>
      <c r="D59" s="65"/>
      <c r="E59" s="65"/>
      <c r="F59" s="65"/>
      <c r="G59" s="65"/>
      <c r="H59" s="65"/>
      <c r="I59" s="65"/>
      <c r="J59" s="65"/>
      <c r="K59" s="23"/>
      <c r="L59" s="23"/>
    </row>
    <row r="60" spans="1:12" ht="15.75" customHeight="1">
      <c r="A60" s="13"/>
      <c r="B60" s="22"/>
      <c r="C60" s="22"/>
      <c r="D60" s="65"/>
      <c r="E60" s="65"/>
      <c r="F60" s="65"/>
      <c r="G60" s="65"/>
      <c r="H60" s="65"/>
      <c r="I60" s="65"/>
      <c r="J60" s="65"/>
      <c r="K60" s="23"/>
      <c r="L60" s="23"/>
    </row>
    <row r="61" spans="1:12" ht="15">
      <c r="A61" s="13"/>
      <c r="B61" s="22"/>
      <c r="C61" s="22"/>
      <c r="D61" s="65"/>
      <c r="E61" s="65"/>
      <c r="F61" s="65"/>
      <c r="G61" s="65"/>
      <c r="H61" s="65"/>
      <c r="I61" s="65"/>
      <c r="J61" s="65"/>
      <c r="K61" s="23"/>
      <c r="L61" s="23"/>
    </row>
    <row r="62" spans="1:12" ht="15">
      <c r="A62" s="13"/>
      <c r="B62" s="22"/>
      <c r="C62" s="22"/>
      <c r="D62" s="65"/>
      <c r="E62" s="65"/>
      <c r="F62" s="65"/>
      <c r="G62" s="65"/>
      <c r="H62" s="65"/>
      <c r="I62" s="65"/>
      <c r="J62" s="65"/>
      <c r="K62" s="23"/>
      <c r="L62" s="23"/>
    </row>
    <row r="63" spans="1:12" ht="15.75" customHeight="1">
      <c r="A63" s="13"/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">
      <c r="A64" s="13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">
      <c r="A65" s="13"/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">
      <c r="A66" s="13"/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9.5" customHeight="1">
      <c r="A67" s="13"/>
      <c r="B67" s="22"/>
      <c r="C67" s="22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.75" customHeight="1">
      <c r="A68" s="7"/>
      <c r="B68" s="22"/>
      <c r="C68" s="22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">
      <c r="A69" s="7"/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">
      <c r="A70" s="7"/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">
      <c r="A71" s="7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.75" customHeight="1">
      <c r="A72" s="7"/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">
      <c r="A73" s="7"/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">
      <c r="A74" s="7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">
      <c r="A75" s="7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>
      <c r="A76" s="7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6.5" customHeight="1">
      <c r="A77" s="7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 customHeight="1">
      <c r="A78" s="7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">
      <c r="A79" s="7"/>
      <c r="B79" s="16"/>
      <c r="C79" s="16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7"/>
      <c r="B80" s="16"/>
      <c r="C80" s="16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.75" customHeight="1">
      <c r="A81" s="7"/>
      <c r="B81" s="16"/>
      <c r="C81" s="16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7"/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7"/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7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9.5" customHeight="1">
      <c r="A85" s="7"/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.75" customHeight="1">
      <c r="A86" s="7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7"/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7"/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.75" customHeight="1">
      <c r="A89" s="7"/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7"/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7"/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7"/>
      <c r="B92" s="7"/>
      <c r="C92" s="7"/>
      <c r="D92" s="8"/>
      <c r="E92" s="8"/>
      <c r="F92" s="8"/>
      <c r="G92" s="8"/>
      <c r="H92" s="8"/>
      <c r="I92" s="8"/>
      <c r="J92" s="8"/>
      <c r="K92" s="8"/>
      <c r="L92" s="8"/>
    </row>
    <row r="93" spans="1:12" ht="15">
      <c r="A93" s="7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</row>
    <row r="94" spans="1:12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</row>
    <row r="95" spans="1:12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</row>
    <row r="96" spans="1:12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</row>
    <row r="97" spans="1:12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</row>
    <row r="98" spans="1:12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</row>
    <row r="99" spans="1:12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</row>
    <row r="100" spans="1:12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">
      <c r="A140" s="7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">
      <c r="A141" s="7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">
      <c r="A142" s="7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">
      <c r="A143" s="7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">
      <c r="A144" s="7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">
      <c r="A145" s="7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5">
      <c r="A146" s="7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5">
      <c r="A147" s="7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">
      <c r="A148" s="7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">
      <c r="A149" s="7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</row>
  </sheetData>
  <sheetProtection/>
  <mergeCells count="113">
    <mergeCell ref="D38:E38"/>
    <mergeCell ref="A39:A40"/>
    <mergeCell ref="B39:B40"/>
    <mergeCell ref="D39:E39"/>
    <mergeCell ref="H39:I39"/>
    <mergeCell ref="A36:A38"/>
    <mergeCell ref="B36:B38"/>
    <mergeCell ref="D36:E36"/>
    <mergeCell ref="H36:I36"/>
    <mergeCell ref="L39:L40"/>
    <mergeCell ref="D40:E40"/>
    <mergeCell ref="H40:I40"/>
    <mergeCell ref="L36:L38"/>
    <mergeCell ref="D37:E37"/>
    <mergeCell ref="H37:I37"/>
    <mergeCell ref="D27:E27"/>
    <mergeCell ref="H27:I27"/>
    <mergeCell ref="D28:E28"/>
    <mergeCell ref="D24:E24"/>
    <mergeCell ref="L19:L20"/>
    <mergeCell ref="D20:E20"/>
    <mergeCell ref="H20:I20"/>
    <mergeCell ref="D21:E21"/>
    <mergeCell ref="H21:I21"/>
    <mergeCell ref="D35:E35"/>
    <mergeCell ref="H35:I35"/>
    <mergeCell ref="L33:L34"/>
    <mergeCell ref="D32:E32"/>
    <mergeCell ref="H32:I32"/>
    <mergeCell ref="D33:E33"/>
    <mergeCell ref="D34:E34"/>
    <mergeCell ref="L23:L24"/>
    <mergeCell ref="H30:I30"/>
    <mergeCell ref="H33:I33"/>
    <mergeCell ref="A33:A34"/>
    <mergeCell ref="B33:B34"/>
    <mergeCell ref="H31:I31"/>
    <mergeCell ref="D26:E26"/>
    <mergeCell ref="H25:I25"/>
    <mergeCell ref="D23:E23"/>
    <mergeCell ref="H26:I26"/>
    <mergeCell ref="D52:E52"/>
    <mergeCell ref="H52:I52"/>
    <mergeCell ref="D50:E50"/>
    <mergeCell ref="H50:I50"/>
    <mergeCell ref="D51:E51"/>
    <mergeCell ref="H51:I51"/>
    <mergeCell ref="D42:E42"/>
    <mergeCell ref="H38:I38"/>
    <mergeCell ref="D49:E49"/>
    <mergeCell ref="H49:I49"/>
    <mergeCell ref="D48:E48"/>
    <mergeCell ref="H48:I48"/>
    <mergeCell ref="D47:E47"/>
    <mergeCell ref="H47:I47"/>
    <mergeCell ref="D41:E41"/>
    <mergeCell ref="D43:E43"/>
    <mergeCell ref="B1:L1"/>
    <mergeCell ref="B3:L3"/>
    <mergeCell ref="B4:L4"/>
    <mergeCell ref="D12:E12"/>
    <mergeCell ref="H12:I12"/>
    <mergeCell ref="J10:J11"/>
    <mergeCell ref="H10:I11"/>
    <mergeCell ref="A19:A20"/>
    <mergeCell ref="B19:B20"/>
    <mergeCell ref="D17:E17"/>
    <mergeCell ref="D22:E22"/>
    <mergeCell ref="H22:I22"/>
    <mergeCell ref="D18:E18"/>
    <mergeCell ref="H18:I18"/>
    <mergeCell ref="D19:E19"/>
    <mergeCell ref="H19:I19"/>
    <mergeCell ref="H24:I24"/>
    <mergeCell ref="H46:I46"/>
    <mergeCell ref="H17:I17"/>
    <mergeCell ref="H42:I42"/>
    <mergeCell ref="H28:I28"/>
    <mergeCell ref="A7:A11"/>
    <mergeCell ref="B7:B11"/>
    <mergeCell ref="C7:C11"/>
    <mergeCell ref="A23:A24"/>
    <mergeCell ref="B23:B24"/>
    <mergeCell ref="D15:E15"/>
    <mergeCell ref="D25:E25"/>
    <mergeCell ref="H34:I34"/>
    <mergeCell ref="D16:E16"/>
    <mergeCell ref="D29:E29"/>
    <mergeCell ref="D30:E30"/>
    <mergeCell ref="D31:E31"/>
    <mergeCell ref="H29:I29"/>
    <mergeCell ref="H23:I23"/>
    <mergeCell ref="H16:I16"/>
    <mergeCell ref="D44:E44"/>
    <mergeCell ref="D45:E45"/>
    <mergeCell ref="H45:I45"/>
    <mergeCell ref="H44:I44"/>
    <mergeCell ref="D13:E13"/>
    <mergeCell ref="H13:I13"/>
    <mergeCell ref="H43:I43"/>
    <mergeCell ref="D14:E14"/>
    <mergeCell ref="H14:I14"/>
    <mergeCell ref="H15:I15"/>
    <mergeCell ref="D46:E46"/>
    <mergeCell ref="G10:G11"/>
    <mergeCell ref="K7:K11"/>
    <mergeCell ref="L7:L11"/>
    <mergeCell ref="D7:J7"/>
    <mergeCell ref="F9:F11"/>
    <mergeCell ref="D8:E11"/>
    <mergeCell ref="F8:J8"/>
    <mergeCell ref="G9:J9"/>
    <mergeCell ref="H41:I41"/>
  </mergeCells>
  <printOptions/>
  <pageMargins left="0.11811023622047245" right="0.15748031496062992" top="0.1968503937007874" bottom="0.1968503937007874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 и С Березовского 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2013-06-13T09:15:17Z</cp:lastPrinted>
  <dcterms:created xsi:type="dcterms:W3CDTF">2012-04-09T03:32:16Z</dcterms:created>
  <dcterms:modified xsi:type="dcterms:W3CDTF">2013-07-08T09:07:56Z</dcterms:modified>
  <cp:category/>
  <cp:version/>
  <cp:contentType/>
  <cp:contentStatus/>
</cp:coreProperties>
</file>